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filterPrivacy="1" defaultThemeVersion="166925"/>
  <xr:revisionPtr revIDLastSave="0" documentId="13_ncr:1_{74AA42FB-0176-4F2B-B0D3-020F118077FE}" xr6:coauthVersionLast="47" xr6:coauthVersionMax="47" xr10:uidLastSave="{00000000-0000-0000-0000-000000000000}"/>
  <bookViews>
    <workbookView xWindow="-110" yWindow="-110" windowWidth="19420" windowHeight="10300" xr2:uid="{52F74CCB-93CE-4860-9E6F-00C94E738606}"/>
  </bookViews>
  <sheets>
    <sheet name="WP Schedule 10 Summary of ISO" sheetId="1" r:id="rId1"/>
  </sheets>
  <definedNames>
    <definedName name="_xlnm._FilterDatabase" localSheetId="0" hidden="1">'WP Schedule 10 Summary of ISO'!$A$1:$AD$75</definedName>
    <definedName name="_xlnm.Print_Area" localSheetId="0">'WP Schedule 10 Summary of ISO'!$A$1:$AD$76</definedName>
    <definedName name="_xlnm.Print_Titles" localSheetId="0">'WP Schedule 10 Summary of ISO'!$A:$B,'WP Schedule 10 Summary of ISO'!$1:$1</definedName>
    <definedName name="Z_19F94B42_78B7_4BB6_996A_D9DB2D708A10_.wvu.FilterData" localSheetId="0" hidden="1">'WP Schedule 10 Summary of ISO'!$A$1:$AD$77</definedName>
    <definedName name="Z_45F360A8_2852_4E64_B257_578F69E8DF19_.wvu.FilterData" localSheetId="0" hidden="1">'WP Schedule 10 Summary of ISO'!$A$1:$AD$77</definedName>
    <definedName name="Z_45F360A8_2852_4E64_B257_578F69E8DF19_.wvu.PrintArea" localSheetId="0" hidden="1">'WP Schedule 10 Summary of ISO'!$A$1:$AD$76</definedName>
    <definedName name="Z_45F360A8_2852_4E64_B257_578F69E8DF19_.wvu.PrintTitles" localSheetId="0" hidden="1">'WP Schedule 10 Summary of ISO'!$A:$B,'WP Schedule 10 Summary of ISO'!$1:$1</definedName>
    <definedName name="Z_5156A980_0B37_486A_BF5E_5D616B5E2702_.wvu.FilterData" localSheetId="0" hidden="1">'WP Schedule 10 Summary of ISO'!$A$1:$AD$77</definedName>
    <definedName name="Z_5156A980_0B37_486A_BF5E_5D616B5E2702_.wvu.PrintArea" localSheetId="0" hidden="1">'WP Schedule 10 Summary of ISO'!$A$1:$AD$76</definedName>
    <definedName name="Z_5156A980_0B37_486A_BF5E_5D616B5E2702_.wvu.PrintTitles" localSheetId="0" hidden="1">'WP Schedule 10 Summary of ISO'!$A:$B,'WP Schedule 10 Summary of ISO'!$1:$1</definedName>
    <definedName name="Z_5C944F9D_5D5D_449C_AAB0_136F999A85C3_.wvu.FilterData" localSheetId="0" hidden="1">'WP Schedule 10 Summary of ISO'!$A$1:$AD$77</definedName>
    <definedName name="Z_5D073E20_0FCB_4439_A63D_6983FDA21BCA_.wvu.FilterData" localSheetId="0" hidden="1">'WP Schedule 10 Summary of ISO'!$A$1:$AD$77</definedName>
    <definedName name="Z_AB609DD8_5078_45DF_BABF_AE4201017FDD_.wvu.FilterData" localSheetId="0" hidden="1">'WP Schedule 10 Summary of ISO'!$A$1:$AD$77</definedName>
    <definedName name="Z_C44F4BC4_655F_49A0_BE4D_949A410B9116_.wvu.Cols" localSheetId="0" hidden="1">'WP Schedule 10 Summary of ISO'!#REF!,'WP Schedule 10 Summary of ISO'!$E:$P,'WP Schedule 10 Summary of ISO'!$R:$AC</definedName>
    <definedName name="Z_C44F4BC4_655F_49A0_BE4D_949A410B9116_.wvu.FilterData" localSheetId="0" hidden="1">'WP Schedule 10 Summary of ISO'!$A$1:$AD$77</definedName>
    <definedName name="Z_C44F4BC4_655F_49A0_BE4D_949A410B9116_.wvu.PrintArea" localSheetId="0" hidden="1">'WP Schedule 10 Summary of ISO'!$A$1:$AD$76</definedName>
    <definedName name="Z_C44F4BC4_655F_49A0_BE4D_949A410B9116_.wvu.PrintTitles" localSheetId="0" hidden="1">'WP Schedule 10 Summary of ISO'!$A:$B,'WP Schedule 10 Summary of ISO'!$1:$1</definedName>
    <definedName name="Z_C44F4BC4_655F_49A0_BE4D_949A410B9116_.wvu.Rows" localSheetId="0" hidden="1">'WP Schedule 10 Summary of ISO'!$16:$56</definedName>
    <definedName name="Z_C55B5EA7_99CA_4617_9F2D_10FB823D14BA_.wvu.FilterData" localSheetId="0" hidden="1">'WP Schedule 10 Summary of ISO'!$A$1:$AD$76</definedName>
    <definedName name="Z_DF31F6FF_C997_4467_881B_CAAA718AFF3B_.wvu.FilterData" localSheetId="0" hidden="1">'WP Schedule 10 Summary of ISO'!$A$1:$AD$77</definedName>
    <definedName name="Z_F4C8F53F_FE0E_49D2_9361_68DDC7DA89AC_.wvu.FilterData" localSheetId="0" hidden="1">'WP Schedule 10 Summary of ISO'!$A$1:$AD$77</definedName>
    <definedName name="Z_F4C8F53F_FE0E_49D2_9361_68DDC7DA89AC_.wvu.PrintArea" localSheetId="0" hidden="1">'WP Schedule 10 Summary of ISO'!$A$1:$AD$76</definedName>
    <definedName name="Z_F4C8F53F_FE0E_49D2_9361_68DDC7DA89AC_.wvu.PrintTitles" localSheetId="0" hidden="1">'WP Schedule 10 Summary of ISO'!$A:$B,'WP Schedule 10 Summary of ISO'!$1:$1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D34" i="1" l="1"/>
  <c r="Q34" i="1"/>
  <c r="AC74" i="1" l="1"/>
  <c r="AB74" i="1"/>
  <c r="AA74" i="1"/>
  <c r="Z74" i="1"/>
  <c r="Y74" i="1"/>
  <c r="X74" i="1"/>
  <c r="W74" i="1"/>
  <c r="V74" i="1"/>
  <c r="U74" i="1"/>
  <c r="T74" i="1"/>
  <c r="S74" i="1"/>
  <c r="R74" i="1"/>
  <c r="P74" i="1"/>
  <c r="O74" i="1"/>
  <c r="N74" i="1"/>
  <c r="M74" i="1"/>
  <c r="L74" i="1"/>
  <c r="K74" i="1"/>
  <c r="J74" i="1"/>
  <c r="I74" i="1"/>
  <c r="H74" i="1"/>
  <c r="G74" i="1"/>
  <c r="F74" i="1"/>
  <c r="E74" i="1"/>
  <c r="AD73" i="1"/>
  <c r="Q73" i="1"/>
  <c r="D73" i="1" s="1"/>
  <c r="AD72" i="1"/>
  <c r="Q72" i="1"/>
  <c r="D72" i="1" s="1"/>
  <c r="AD71" i="1"/>
  <c r="Q71" i="1"/>
  <c r="D71" i="1"/>
  <c r="AD70" i="1"/>
  <c r="D70" i="1" s="1"/>
  <c r="Q70" i="1"/>
  <c r="AC67" i="1"/>
  <c r="AB67" i="1"/>
  <c r="AA67" i="1"/>
  <c r="Z67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AD66" i="1"/>
  <c r="AD67" i="1" s="1"/>
  <c r="Q66" i="1"/>
  <c r="D66" i="1" s="1"/>
  <c r="D67" i="1" s="1"/>
  <c r="AC63" i="1"/>
  <c r="AB63" i="1"/>
  <c r="AA63" i="1"/>
  <c r="Z63" i="1"/>
  <c r="Y63" i="1"/>
  <c r="X63" i="1"/>
  <c r="W63" i="1"/>
  <c r="V63" i="1"/>
  <c r="U63" i="1"/>
  <c r="T63" i="1"/>
  <c r="S63" i="1"/>
  <c r="R63" i="1"/>
  <c r="P63" i="1"/>
  <c r="O63" i="1"/>
  <c r="N63" i="1"/>
  <c r="M63" i="1"/>
  <c r="L63" i="1"/>
  <c r="K63" i="1"/>
  <c r="J63" i="1"/>
  <c r="I63" i="1"/>
  <c r="H63" i="1"/>
  <c r="G63" i="1"/>
  <c r="F63" i="1"/>
  <c r="E63" i="1"/>
  <c r="AD62" i="1"/>
  <c r="AD63" i="1" s="1"/>
  <c r="Q62" i="1"/>
  <c r="Q63" i="1" s="1"/>
  <c r="AD59" i="1"/>
  <c r="AC59" i="1"/>
  <c r="AB59" i="1"/>
  <c r="AA59" i="1"/>
  <c r="Z59" i="1"/>
  <c r="Y59" i="1"/>
  <c r="X59" i="1"/>
  <c r="W59" i="1"/>
  <c r="V59" i="1"/>
  <c r="U59" i="1"/>
  <c r="T59" i="1"/>
  <c r="S59" i="1"/>
  <c r="R59" i="1"/>
  <c r="P59" i="1"/>
  <c r="O59" i="1"/>
  <c r="N59" i="1"/>
  <c r="M59" i="1"/>
  <c r="L59" i="1"/>
  <c r="K59" i="1"/>
  <c r="J59" i="1"/>
  <c r="I59" i="1"/>
  <c r="H59" i="1"/>
  <c r="G59" i="1"/>
  <c r="F59" i="1"/>
  <c r="E59" i="1"/>
  <c r="AD58" i="1"/>
  <c r="Q58" i="1"/>
  <c r="Q59" i="1" s="1"/>
  <c r="D58" i="1"/>
  <c r="D59" i="1" s="1"/>
  <c r="AC55" i="1"/>
  <c r="AB55" i="1"/>
  <c r="AA55" i="1"/>
  <c r="Z55" i="1"/>
  <c r="Y55" i="1"/>
  <c r="X55" i="1"/>
  <c r="W55" i="1"/>
  <c r="V55" i="1"/>
  <c r="U55" i="1"/>
  <c r="T55" i="1"/>
  <c r="S55" i="1"/>
  <c r="R55" i="1"/>
  <c r="P55" i="1"/>
  <c r="O55" i="1"/>
  <c r="N55" i="1"/>
  <c r="M55" i="1"/>
  <c r="L55" i="1"/>
  <c r="K55" i="1"/>
  <c r="J55" i="1"/>
  <c r="I55" i="1"/>
  <c r="H55" i="1"/>
  <c r="G55" i="1"/>
  <c r="F55" i="1"/>
  <c r="E55" i="1"/>
  <c r="AD54" i="1"/>
  <c r="Q54" i="1"/>
  <c r="D54" i="1" s="1"/>
  <c r="AD53" i="1"/>
  <c r="Q53" i="1"/>
  <c r="D53" i="1" s="1"/>
  <c r="AD52" i="1"/>
  <c r="Q52" i="1"/>
  <c r="D52" i="1" s="1"/>
  <c r="AD51" i="1"/>
  <c r="Q51" i="1"/>
  <c r="D51" i="1" s="1"/>
  <c r="AD50" i="1"/>
  <c r="Q50" i="1"/>
  <c r="D50" i="1" s="1"/>
  <c r="AD49" i="1"/>
  <c r="Q49" i="1"/>
  <c r="AD48" i="1"/>
  <c r="Q48" i="1"/>
  <c r="D48" i="1" s="1"/>
  <c r="AD47" i="1"/>
  <c r="Q47" i="1"/>
  <c r="D47" i="1"/>
  <c r="AD46" i="1"/>
  <c r="D46" i="1" s="1"/>
  <c r="Q46" i="1"/>
  <c r="AC43" i="1"/>
  <c r="AB43" i="1"/>
  <c r="AA43" i="1"/>
  <c r="Z43" i="1"/>
  <c r="Y43" i="1"/>
  <c r="X43" i="1"/>
  <c r="W43" i="1"/>
  <c r="V43" i="1"/>
  <c r="U43" i="1"/>
  <c r="T43" i="1"/>
  <c r="S43" i="1"/>
  <c r="R43" i="1"/>
  <c r="P43" i="1"/>
  <c r="O43" i="1"/>
  <c r="N43" i="1"/>
  <c r="M43" i="1"/>
  <c r="L43" i="1"/>
  <c r="K43" i="1"/>
  <c r="J43" i="1"/>
  <c r="I43" i="1"/>
  <c r="H43" i="1"/>
  <c r="G43" i="1"/>
  <c r="F43" i="1"/>
  <c r="E43" i="1"/>
  <c r="AD42" i="1"/>
  <c r="D42" i="1" s="1"/>
  <c r="Q42" i="1"/>
  <c r="AD41" i="1"/>
  <c r="Q41" i="1"/>
  <c r="D41" i="1" s="1"/>
  <c r="AD40" i="1"/>
  <c r="Q40" i="1"/>
  <c r="D40" i="1" s="1"/>
  <c r="AD39" i="1"/>
  <c r="Q39" i="1"/>
  <c r="AC36" i="1"/>
  <c r="AB36" i="1"/>
  <c r="AA36" i="1"/>
  <c r="Z36" i="1"/>
  <c r="Y36" i="1"/>
  <c r="X36" i="1"/>
  <c r="W36" i="1"/>
  <c r="V36" i="1"/>
  <c r="U36" i="1"/>
  <c r="T36" i="1"/>
  <c r="S36" i="1"/>
  <c r="R36" i="1"/>
  <c r="P36" i="1"/>
  <c r="O36" i="1"/>
  <c r="N36" i="1"/>
  <c r="M36" i="1"/>
  <c r="L36" i="1"/>
  <c r="K36" i="1"/>
  <c r="J36" i="1"/>
  <c r="I36" i="1"/>
  <c r="H36" i="1"/>
  <c r="G36" i="1"/>
  <c r="F36" i="1"/>
  <c r="E36" i="1"/>
  <c r="AD35" i="1"/>
  <c r="D35" i="1" s="1"/>
  <c r="Q35" i="1"/>
  <c r="AD33" i="1"/>
  <c r="Q33" i="1"/>
  <c r="AD32" i="1"/>
  <c r="Q32" i="1"/>
  <c r="D32" i="1" s="1"/>
  <c r="AD31" i="1"/>
  <c r="D31" i="1" s="1"/>
  <c r="Q31" i="1"/>
  <c r="AD30" i="1"/>
  <c r="Q30" i="1"/>
  <c r="D30" i="1" s="1"/>
  <c r="AD29" i="1"/>
  <c r="Q29" i="1"/>
  <c r="D29" i="1" s="1"/>
  <c r="AD28" i="1"/>
  <c r="Q28" i="1"/>
  <c r="AD27" i="1"/>
  <c r="Q27" i="1"/>
  <c r="AD26" i="1"/>
  <c r="Q26" i="1"/>
  <c r="D26" i="1" s="1"/>
  <c r="AD25" i="1"/>
  <c r="Q25" i="1"/>
  <c r="AD24" i="1"/>
  <c r="AD36" i="1" s="1"/>
  <c r="Q24" i="1"/>
  <c r="AC21" i="1"/>
  <c r="AB21" i="1"/>
  <c r="AA21" i="1"/>
  <c r="Z21" i="1"/>
  <c r="Y21" i="1"/>
  <c r="X21" i="1"/>
  <c r="W21" i="1"/>
  <c r="V21" i="1"/>
  <c r="U21" i="1"/>
  <c r="T21" i="1"/>
  <c r="S21" i="1"/>
  <c r="R21" i="1"/>
  <c r="P21" i="1"/>
  <c r="O21" i="1"/>
  <c r="N21" i="1"/>
  <c r="M21" i="1"/>
  <c r="L21" i="1"/>
  <c r="K21" i="1"/>
  <c r="J21" i="1"/>
  <c r="I21" i="1"/>
  <c r="H21" i="1"/>
  <c r="G21" i="1"/>
  <c r="F21" i="1"/>
  <c r="E21" i="1"/>
  <c r="AD20" i="1"/>
  <c r="Q20" i="1"/>
  <c r="D20" i="1" s="1"/>
  <c r="AD19" i="1"/>
  <c r="Q19" i="1"/>
  <c r="D19" i="1" s="1"/>
  <c r="AD18" i="1"/>
  <c r="Q18" i="1"/>
  <c r="D18" i="1" s="1"/>
  <c r="AD17" i="1"/>
  <c r="AD21" i="1" s="1"/>
  <c r="Q17" i="1"/>
  <c r="D17" i="1" s="1"/>
  <c r="AC14" i="1"/>
  <c r="AB14" i="1"/>
  <c r="AA14" i="1"/>
  <c r="Z14" i="1"/>
  <c r="Y14" i="1"/>
  <c r="X14" i="1"/>
  <c r="W14" i="1"/>
  <c r="V14" i="1"/>
  <c r="U14" i="1"/>
  <c r="T14" i="1"/>
  <c r="S14" i="1"/>
  <c r="R14" i="1"/>
  <c r="P14" i="1"/>
  <c r="O14" i="1"/>
  <c r="N14" i="1"/>
  <c r="M14" i="1"/>
  <c r="L14" i="1"/>
  <c r="K14" i="1"/>
  <c r="J14" i="1"/>
  <c r="I14" i="1"/>
  <c r="H14" i="1"/>
  <c r="G14" i="1"/>
  <c r="F14" i="1"/>
  <c r="E14" i="1"/>
  <c r="AD13" i="1"/>
  <c r="Q13" i="1"/>
  <c r="AD12" i="1"/>
  <c r="AD14" i="1" s="1"/>
  <c r="Q12" i="1"/>
  <c r="Q14" i="1" s="1"/>
  <c r="AC9" i="1"/>
  <c r="AB9" i="1"/>
  <c r="AA9" i="1"/>
  <c r="Z9" i="1"/>
  <c r="Y9" i="1"/>
  <c r="X9" i="1"/>
  <c r="W9" i="1"/>
  <c r="V9" i="1"/>
  <c r="U9" i="1"/>
  <c r="T9" i="1"/>
  <c r="S9" i="1"/>
  <c r="R9" i="1"/>
  <c r="P9" i="1"/>
  <c r="O9" i="1"/>
  <c r="N9" i="1"/>
  <c r="M9" i="1"/>
  <c r="L9" i="1"/>
  <c r="K9" i="1"/>
  <c r="J9" i="1"/>
  <c r="I9" i="1"/>
  <c r="H9" i="1"/>
  <c r="G9" i="1"/>
  <c r="F9" i="1"/>
  <c r="E9" i="1"/>
  <c r="AD8" i="1"/>
  <c r="AD9" i="1" s="1"/>
  <c r="Q8" i="1"/>
  <c r="Q9" i="1" s="1"/>
  <c r="AC5" i="1"/>
  <c r="AB5" i="1"/>
  <c r="AA5" i="1"/>
  <c r="Z5" i="1"/>
  <c r="Y5" i="1"/>
  <c r="X5" i="1"/>
  <c r="W5" i="1"/>
  <c r="V5" i="1"/>
  <c r="V76" i="1" s="1"/>
  <c r="U5" i="1"/>
  <c r="T5" i="1"/>
  <c r="S5" i="1"/>
  <c r="R5" i="1"/>
  <c r="P5" i="1"/>
  <c r="O5" i="1"/>
  <c r="O76" i="1" s="1"/>
  <c r="N5" i="1"/>
  <c r="M5" i="1"/>
  <c r="M76" i="1" s="1"/>
  <c r="L5" i="1"/>
  <c r="K5" i="1"/>
  <c r="J5" i="1"/>
  <c r="I5" i="1"/>
  <c r="H5" i="1"/>
  <c r="G5" i="1"/>
  <c r="F5" i="1"/>
  <c r="E5" i="1"/>
  <c r="E76" i="1" s="1"/>
  <c r="AD4" i="1"/>
  <c r="Q4" i="1"/>
  <c r="Q5" i="1" s="1"/>
  <c r="F76" i="1" l="1"/>
  <c r="X76" i="1"/>
  <c r="D25" i="1"/>
  <c r="H76" i="1"/>
  <c r="P76" i="1"/>
  <c r="Y76" i="1"/>
  <c r="D33" i="1"/>
  <c r="W76" i="1"/>
  <c r="I76" i="1"/>
  <c r="R76" i="1"/>
  <c r="Z76" i="1"/>
  <c r="D13" i="1"/>
  <c r="G76" i="1"/>
  <c r="N76" i="1"/>
  <c r="J76" i="1"/>
  <c r="S76" i="1"/>
  <c r="AA76" i="1"/>
  <c r="K76" i="1"/>
  <c r="T76" i="1"/>
  <c r="AB76" i="1"/>
  <c r="D27" i="1"/>
  <c r="D39" i="1"/>
  <c r="D43" i="1" s="1"/>
  <c r="D49" i="1"/>
  <c r="D55" i="1" s="1"/>
  <c r="Q74" i="1"/>
  <c r="L76" i="1"/>
  <c r="U76" i="1"/>
  <c r="AC76" i="1"/>
  <c r="Q21" i="1"/>
  <c r="Q76" i="1" s="1"/>
  <c r="D24" i="1"/>
  <c r="D28" i="1"/>
  <c r="AD43" i="1"/>
  <c r="AD76" i="1" s="1"/>
  <c r="Q55" i="1"/>
  <c r="D74" i="1"/>
  <c r="D21" i="1"/>
  <c r="D36" i="1"/>
  <c r="Q36" i="1"/>
  <c r="D62" i="1"/>
  <c r="D63" i="1" s="1"/>
  <c r="D12" i="1"/>
  <c r="D14" i="1" s="1"/>
  <c r="AD55" i="1"/>
  <c r="AD5" i="1"/>
  <c r="AD74" i="1"/>
  <c r="Q43" i="1"/>
  <c r="D8" i="1"/>
  <c r="D9" i="1" s="1"/>
  <c r="D4" i="1"/>
  <c r="D5" i="1" l="1"/>
  <c r="D76" i="1" s="1"/>
</calcChain>
</file>

<file path=xl/sharedStrings.xml><?xml version="1.0" encoding="utf-8"?>
<sst xmlns="http://schemas.openxmlformats.org/spreadsheetml/2006/main" count="74" uniqueCount="70">
  <si>
    <t>Project</t>
  </si>
  <si>
    <t>Description</t>
  </si>
  <si>
    <t>Operating
 Date</t>
  </si>
  <si>
    <t>TOTAL
 Jan 2025 -
Dec 2026</t>
  </si>
  <si>
    <t>Total 2025</t>
  </si>
  <si>
    <t>Total 2026</t>
  </si>
  <si>
    <t xml:space="preserve">Colorado River Substation Expansion </t>
  </si>
  <si>
    <t>Colorado River Sub - Install SPS</t>
  </si>
  <si>
    <t>Total CRS Expansion</t>
  </si>
  <si>
    <t>Calcite Substation (formerly Jasper; part of South of Kramer)</t>
  </si>
  <si>
    <t>Calcite: LGIA Engineer and construct a new interconnection facility</t>
  </si>
  <si>
    <t>Total Calcite Substation</t>
  </si>
  <si>
    <t>West of Devers Upgrade Project</t>
  </si>
  <si>
    <t>Rebuild Devers-El Casco &amp; El Casco-San Bernardino 220kV</t>
  </si>
  <si>
    <t>Condemnation</t>
  </si>
  <si>
    <t>Total West of Devers</t>
  </si>
  <si>
    <t>Alberhill System</t>
  </si>
  <si>
    <t>Licensing Phase - Site Selection, PEA/Application Preparation, Environmental Surveys and CPUC Licensing Review.</t>
  </si>
  <si>
    <t>Alberhill Real Properties Acquisition</t>
  </si>
  <si>
    <t>Alberhill-Serrano 500kV: Form the Alberhill-Serrano 500 kV line by looping the existing Serrano-Valley 500 kV line into Alberhill Sub.</t>
  </si>
  <si>
    <t>Alberhill-Valley 500kV: Form the Alberhill-Valley 500 kV line by looping the existing Serrano-Valley 500 kV line into Alberhill Substation</t>
  </si>
  <si>
    <t>Total Alberhill</t>
  </si>
  <si>
    <t>Eldorado-Lugo-Mohave Upgrade</t>
  </si>
  <si>
    <t>ELMSC Real Properties Acquisition</t>
  </si>
  <si>
    <t>Eldorado Sub: Upgrade Terminal Equipment</t>
  </si>
  <si>
    <t>Lugo Sub: Upgrade Terminal Equipment and</t>
  </si>
  <si>
    <t>Mohave Sub:Install CBs, Disc.&amp;series cap</t>
  </si>
  <si>
    <t>Mid-Line Cap: Install Series Capacitors on Eldorado-Lugo T/L</t>
  </si>
  <si>
    <t>Inst Eldo-Lug-Mhve Series Caps at Ludlow</t>
  </si>
  <si>
    <t>Eldorado-Mohave T/L: Instal OPGW, splice</t>
  </si>
  <si>
    <t>Lugo-Mohave T/L(CA): Instal OPGW, splice</t>
  </si>
  <si>
    <t>Lugo-Mohave T/L(NV): Instal OPGW, splice</t>
  </si>
  <si>
    <t>Eldorado-Lugo T/L(CA): Clear infractions</t>
  </si>
  <si>
    <t>7546-1</t>
  </si>
  <si>
    <t>Potential Change Orders</t>
  </si>
  <si>
    <t>Total Eldorado-Lugo-Mohave</t>
  </si>
  <si>
    <t>Mesa Substation</t>
  </si>
  <si>
    <t>Build new Mesa 230/66/16 kV substation. Install an L90 relay, since an L90 relay is being added at Walnut Substation.</t>
  </si>
  <si>
    <t>Mesa: Upgrade to a 500/230/66/16kV sub</t>
  </si>
  <si>
    <t>Mira Loma Subs</t>
  </si>
  <si>
    <t xml:space="preserve">FIP- Landscaping/Habitat Restoration </t>
  </si>
  <si>
    <t>Total Mesa</t>
  </si>
  <si>
    <t>Riverside Transmission Reliability Project</t>
  </si>
  <si>
    <t>I: 4518-5003--Mira Loma-Vista # 1 230kv:</t>
  </si>
  <si>
    <t>WILDLIFE: Engineer, design, a 220kV Interconnection Facility to loop the existing Mira Loma–Vista</t>
  </si>
  <si>
    <t>RTRP-Real Property</t>
  </si>
  <si>
    <t>Vista Sub: Upgrade the line protection on the existing</t>
  </si>
  <si>
    <t>Mira Loma Sub: Upgrade line protection on the existing</t>
  </si>
  <si>
    <t xml:space="preserve">Mira Loma-Vista No. 1 220kV T/L UG: Engineer and construct approximately 2 miles of new 220kV underground double circuit line. </t>
  </si>
  <si>
    <t>MIRA LOMA-VISTA NO.1 Subtation</t>
  </si>
  <si>
    <t>WILDLIFE -Sub SCE -CAISO Controlled facilities</t>
  </si>
  <si>
    <t>ACQ:  RTRP FIP PROJE</t>
  </si>
  <si>
    <t>Total Riverside Transmission Reliability Project</t>
  </si>
  <si>
    <t>08575</t>
  </si>
  <si>
    <t>Mesa-Del Amo-Serrano 500kV Upgrade</t>
  </si>
  <si>
    <t>Serrano Substation: Install an appropriate number of 500 kV transmission structures including insulator/hardware assemblies and appropriate number of spans of conductor needed to equip the newly formed Del Amo - Serrano 500 kV Line into Serrano Substation</t>
  </si>
  <si>
    <t>08600</t>
  </si>
  <si>
    <t>Lugo: Install single phase transformer</t>
  </si>
  <si>
    <t>New Lugo 3AA 500/230 kV Bank</t>
  </si>
  <si>
    <t>08610</t>
  </si>
  <si>
    <t>Lugo-Victor-Kramer 115kV to 230kV Rebuild</t>
  </si>
  <si>
    <t>Kramer-Victor 230 kV No. 3 line</t>
  </si>
  <si>
    <t>08631</t>
  </si>
  <si>
    <t>Lugo-Victor 230 kV Lines Reconductor</t>
  </si>
  <si>
    <t>Lugo-Victor No. 1 Reconductor approximately 10.8 miles of
existing Lugo-Victor No. 2 230 lines with a high temperature low sag
(HTLS) conductor</t>
  </si>
  <si>
    <t>Lugo-Victor No.2: Reconductor approximately 10.8 miles of existing Lugo-Victor No. 2 230 lines with a high temperature low sag (HTLS) conductor.</t>
  </si>
  <si>
    <t>Lugo-Victor No.3: Reconductor approximately 10.8 miles of existing Lugo-Victor No. 3 230 lines with a high temperature low sag (HTLS) conductor.</t>
  </si>
  <si>
    <t>Lugo-Victor No.4: Reconductor approximately 10.8 miles of existing Lugo-Victor No. 4 230 lines with a high temperature low sag (HTLS) conductor.</t>
  </si>
  <si>
    <t>Grand Total</t>
  </si>
  <si>
    <t>Lugo-Mohave_Socal Gas Pipeline AC Mtgtn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</si>
</sst>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(* #,##0_);_(* \(#,##0\);_(* &quot;-&quot;_);_(@_)"/>
    <numFmt numFmtId="43" formatCode="_(* #,##0.00_);_(* \(#,##0.00\);_(* &quot;-&quot;??_);_(@_)"/>
    <numFmt numFmtId="164" formatCode="[$-409]mmm\-yy;@"/>
    <numFmt numFmtId="165" formatCode="_(* #,##0_);_(* \(#,##0\);_(* &quot;-&quot;??_);_(@_)"/>
    <numFmt numFmtId="166" formatCode="#,##0.0;[Red]\(#,##0.0\);0.0"/>
  </numFmts>
  <fonts count="5" x14ac:knownFonts="1">
    <font>
      <sz val="10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9">
    <xf numFmtId="0" fontId="0" fillId="0" borderId="0" xfId="0"/>
    <xf numFmtId="49" fontId="2" fillId="0" borderId="1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/>
    </xf>
    <xf numFmtId="164" fontId="3" fillId="0" borderId="3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164" fontId="2" fillId="0" borderId="2" xfId="0" applyNumberFormat="1" applyFont="1" applyBorder="1" applyAlignment="1">
      <alignment horizontal="center" vertical="top"/>
    </xf>
    <xf numFmtId="164" fontId="2" fillId="0" borderId="2" xfId="0" applyNumberFormat="1" applyFont="1" applyBorder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0" fillId="0" borderId="0" xfId="0" applyAlignment="1">
      <alignment horizontal="center"/>
    </xf>
    <xf numFmtId="41" fontId="2" fillId="0" borderId="0" xfId="0" applyNumberFormat="1" applyFont="1" applyAlignment="1">
      <alignment horizontal="center"/>
    </xf>
    <xf numFmtId="41" fontId="4" fillId="0" borderId="0" xfId="0" applyNumberFormat="1" applyFont="1"/>
    <xf numFmtId="41" fontId="2" fillId="0" borderId="0" xfId="0" applyNumberFormat="1" applyFont="1"/>
    <xf numFmtId="0" fontId="4" fillId="0" borderId="0" xfId="0" applyFont="1"/>
    <xf numFmtId="0" fontId="2" fillId="0" borderId="4" xfId="0" applyFont="1" applyBorder="1" applyAlignment="1">
      <alignment horizontal="left"/>
    </xf>
    <xf numFmtId="0" fontId="3" fillId="0" borderId="4" xfId="0" applyFont="1" applyBorder="1"/>
    <xf numFmtId="41" fontId="4" fillId="0" borderId="4" xfId="0" applyNumberFormat="1" applyFont="1" applyBorder="1" applyAlignment="1">
      <alignment horizontal="left" wrapText="1"/>
    </xf>
    <xf numFmtId="41" fontId="4" fillId="0" borderId="4" xfId="0" applyNumberFormat="1" applyFont="1" applyBorder="1"/>
    <xf numFmtId="41" fontId="4" fillId="0" borderId="4" xfId="0" applyNumberFormat="1" applyFont="1" applyBorder="1" applyAlignment="1">
      <alignment horizontal="right"/>
    </xf>
    <xf numFmtId="41" fontId="4" fillId="0" borderId="0" xfId="0" applyNumberFormat="1" applyFont="1" applyAlignment="1">
      <alignment horizontal="right"/>
    </xf>
    <xf numFmtId="0" fontId="4" fillId="0" borderId="5" xfId="0" applyFont="1" applyBorder="1" applyAlignment="1">
      <alignment horizontal="center"/>
    </xf>
    <xf numFmtId="164" fontId="4" fillId="0" borderId="6" xfId="0" applyNumberFormat="1" applyFont="1" applyBorder="1" applyAlignment="1">
      <alignment horizontal="left"/>
    </xf>
    <xf numFmtId="164" fontId="0" fillId="0" borderId="7" xfId="0" applyNumberFormat="1" applyBorder="1" applyAlignment="1">
      <alignment horizontal="center"/>
    </xf>
    <xf numFmtId="41" fontId="2" fillId="0" borderId="8" xfId="0" applyNumberFormat="1" applyFont="1" applyBorder="1" applyAlignment="1">
      <alignment horizontal="left" wrapText="1"/>
    </xf>
    <xf numFmtId="41" fontId="4" fillId="0" borderId="9" xfId="0" quotePrefix="1" applyNumberFormat="1" applyFont="1" applyBorder="1" applyAlignment="1">
      <alignment horizontal="right" vertical="center"/>
    </xf>
    <xf numFmtId="41" fontId="2" fillId="0" borderId="10" xfId="0" applyNumberFormat="1" applyFont="1" applyBorder="1" applyAlignment="1">
      <alignment horizontal="right" vertical="center"/>
    </xf>
    <xf numFmtId="41" fontId="2" fillId="0" borderId="8" xfId="0" applyNumberFormat="1" applyFont="1" applyBorder="1"/>
    <xf numFmtId="165" fontId="0" fillId="0" borderId="0" xfId="1" applyNumberFormat="1" applyFont="1" applyFill="1"/>
    <xf numFmtId="49" fontId="2" fillId="0" borderId="11" xfId="0" applyNumberFormat="1" applyFont="1" applyBorder="1" applyAlignment="1">
      <alignment horizontal="left"/>
    </xf>
    <xf numFmtId="0" fontId="2" fillId="0" borderId="4" xfId="0" applyFont="1" applyBorder="1" applyAlignment="1">
      <alignment horizontal="center"/>
    </xf>
    <xf numFmtId="0" fontId="3" fillId="0" borderId="12" xfId="0" applyFont="1" applyBorder="1"/>
    <xf numFmtId="41" fontId="2" fillId="0" borderId="12" xfId="0" applyNumberFormat="1" applyFont="1" applyBorder="1" applyAlignment="1">
      <alignment horizontal="left" wrapText="1"/>
    </xf>
    <xf numFmtId="41" fontId="2" fillId="0" borderId="13" xfId="0" applyNumberFormat="1" applyFont="1" applyBorder="1"/>
    <xf numFmtId="41" fontId="2" fillId="0" borderId="14" xfId="0" applyNumberFormat="1" applyFont="1" applyBorder="1"/>
    <xf numFmtId="41" fontId="2" fillId="0" borderId="4" xfId="0" applyNumberFormat="1" applyFont="1" applyBorder="1"/>
    <xf numFmtId="41" fontId="2" fillId="0" borderId="12" xfId="0" applyNumberFormat="1" applyFont="1" applyBorder="1" applyAlignment="1">
      <alignment horizontal="right"/>
    </xf>
    <xf numFmtId="41" fontId="2" fillId="0" borderId="15" xfId="0" applyNumberFormat="1" applyFont="1" applyBorder="1"/>
    <xf numFmtId="41" fontId="2" fillId="0" borderId="12" xfId="0" applyNumberFormat="1" applyFont="1" applyBorder="1"/>
    <xf numFmtId="0" fontId="3" fillId="0" borderId="0" xfId="0" applyFont="1"/>
    <xf numFmtId="41" fontId="4" fillId="0" borderId="0" xfId="0" applyNumberFormat="1" applyFont="1" applyAlignment="1">
      <alignment horizontal="left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left"/>
    </xf>
    <xf numFmtId="164" fontId="0" fillId="0" borderId="18" xfId="0" applyNumberFormat="1" applyBorder="1" applyAlignment="1">
      <alignment horizontal="center"/>
    </xf>
    <xf numFmtId="41" fontId="2" fillId="0" borderId="19" xfId="1" applyNumberFormat="1" applyFont="1" applyFill="1" applyBorder="1" applyAlignment="1">
      <alignment horizontal="left" wrapText="1"/>
    </xf>
    <xf numFmtId="41" fontId="2" fillId="0" borderId="19" xfId="0" applyNumberFormat="1" applyFont="1" applyBorder="1"/>
    <xf numFmtId="49" fontId="2" fillId="0" borderId="5" xfId="0" applyNumberFormat="1" applyFont="1" applyBorder="1" applyAlignment="1">
      <alignment horizontal="left"/>
    </xf>
    <xf numFmtId="0" fontId="4" fillId="0" borderId="20" xfId="0" applyFont="1" applyBorder="1" applyAlignment="1">
      <alignment horizontal="center"/>
    </xf>
    <xf numFmtId="0" fontId="3" fillId="0" borderId="7" xfId="0" applyFont="1" applyBorder="1"/>
    <xf numFmtId="41" fontId="2" fillId="0" borderId="8" xfId="1" applyNumberFormat="1" applyFont="1" applyFill="1" applyBorder="1" applyAlignment="1">
      <alignment horizontal="left" wrapText="1"/>
    </xf>
    <xf numFmtId="41" fontId="2" fillId="0" borderId="0" xfId="1" applyNumberFormat="1" applyFont="1" applyFill="1" applyBorder="1" applyAlignment="1">
      <alignment horizontal="left" wrapText="1"/>
    </xf>
    <xf numFmtId="41" fontId="2" fillId="0" borderId="0" xfId="0" applyNumberFormat="1" applyFont="1" applyAlignment="1">
      <alignment horizontal="right"/>
    </xf>
    <xf numFmtId="0" fontId="4" fillId="0" borderId="16" xfId="0" applyFont="1" applyBorder="1" applyAlignment="1">
      <alignment horizontal="center" vertical="center"/>
    </xf>
    <xf numFmtId="0" fontId="4" fillId="0" borderId="21" xfId="0" applyFont="1" applyBorder="1" applyAlignment="1">
      <alignment horizontal="left"/>
    </xf>
    <xf numFmtId="164" fontId="0" fillId="0" borderId="10" xfId="0" applyNumberFormat="1" applyBorder="1" applyAlignment="1">
      <alignment horizontal="center"/>
    </xf>
    <xf numFmtId="41" fontId="2" fillId="0" borderId="19" xfId="1" applyNumberFormat="1" applyFont="1" applyFill="1" applyBorder="1" applyAlignment="1">
      <alignment horizontal="left" vertical="center" wrapText="1"/>
    </xf>
    <xf numFmtId="41" fontId="4" fillId="0" borderId="22" xfId="0" quotePrefix="1" applyNumberFormat="1" applyFont="1" applyBorder="1" applyAlignment="1">
      <alignment horizontal="right" vertical="center"/>
    </xf>
    <xf numFmtId="41" fontId="4" fillId="0" borderId="10" xfId="1" applyNumberFormat="1" applyFont="1" applyFill="1" applyBorder="1" applyAlignment="1">
      <alignment vertical="center"/>
    </xf>
    <xf numFmtId="0" fontId="4" fillId="0" borderId="23" xfId="0" applyFont="1" applyBorder="1" applyAlignment="1">
      <alignment horizontal="center"/>
    </xf>
    <xf numFmtId="0" fontId="4" fillId="0" borderId="24" xfId="0" applyFont="1" applyBorder="1" applyAlignment="1">
      <alignment horizontal="left"/>
    </xf>
    <xf numFmtId="164" fontId="0" fillId="0" borderId="12" xfId="0" applyNumberFormat="1" applyBorder="1" applyAlignment="1">
      <alignment horizontal="center"/>
    </xf>
    <xf numFmtId="41" fontId="2" fillId="0" borderId="25" xfId="1" applyNumberFormat="1" applyFont="1" applyFill="1" applyBorder="1" applyAlignment="1">
      <alignment horizontal="left" wrapText="1"/>
    </xf>
    <xf numFmtId="41" fontId="2" fillId="0" borderId="26" xfId="0" applyNumberFormat="1" applyFont="1" applyBorder="1" applyAlignment="1">
      <alignment horizontal="center"/>
    </xf>
    <xf numFmtId="41" fontId="2" fillId="0" borderId="2" xfId="0" applyNumberFormat="1" applyFont="1" applyBorder="1" applyAlignment="1">
      <alignment horizontal="center"/>
    </xf>
    <xf numFmtId="41" fontId="2" fillId="0" borderId="2" xfId="0" applyNumberFormat="1" applyFont="1" applyBorder="1"/>
    <xf numFmtId="41" fontId="2" fillId="0" borderId="6" xfId="0" applyNumberFormat="1" applyFont="1" applyBorder="1"/>
    <xf numFmtId="41" fontId="2" fillId="0" borderId="8" xfId="0" applyNumberFormat="1" applyFont="1" applyBorder="1" applyAlignment="1">
      <alignment horizontal="right"/>
    </xf>
    <xf numFmtId="41" fontId="2" fillId="0" borderId="26" xfId="0" applyNumberFormat="1" applyFont="1" applyBorder="1"/>
    <xf numFmtId="49" fontId="2" fillId="0" borderId="0" xfId="0" applyNumberFormat="1" applyFont="1" applyAlignment="1">
      <alignment horizontal="left"/>
    </xf>
    <xf numFmtId="49" fontId="4" fillId="0" borderId="27" xfId="0" applyNumberFormat="1" applyFont="1" applyBorder="1" applyAlignment="1">
      <alignment horizontal="center"/>
    </xf>
    <xf numFmtId="0" fontId="4" fillId="0" borderId="28" xfId="0" applyFont="1" applyBorder="1" applyAlignment="1">
      <alignment horizontal="left"/>
    </xf>
    <xf numFmtId="164" fontId="4" fillId="0" borderId="10" xfId="0" applyNumberFormat="1" applyFont="1" applyBorder="1" applyAlignment="1">
      <alignment horizontal="center"/>
    </xf>
    <xf numFmtId="41" fontId="2" fillId="0" borderId="10" xfId="1" applyNumberFormat="1" applyFont="1" applyFill="1" applyBorder="1"/>
    <xf numFmtId="49" fontId="4" fillId="0" borderId="29" xfId="0" applyNumberFormat="1" applyFont="1" applyBorder="1" applyAlignment="1">
      <alignment horizontal="center" vertical="center"/>
    </xf>
    <xf numFmtId="0" fontId="4" fillId="0" borderId="30" xfId="0" applyFont="1" applyBorder="1" applyAlignment="1">
      <alignment horizontal="left"/>
    </xf>
    <xf numFmtId="164" fontId="4" fillId="0" borderId="31" xfId="0" applyNumberFormat="1" applyFont="1" applyBorder="1" applyAlignment="1">
      <alignment horizontal="center" vertical="center"/>
    </xf>
    <xf numFmtId="41" fontId="2" fillId="0" borderId="31" xfId="1" applyNumberFormat="1" applyFont="1" applyFill="1" applyBorder="1" applyAlignment="1">
      <alignment horizontal="left" vertical="center" wrapText="1"/>
    </xf>
    <xf numFmtId="41" fontId="2" fillId="0" borderId="31" xfId="1" applyNumberFormat="1" applyFont="1" applyFill="1" applyBorder="1" applyAlignment="1">
      <alignment vertical="center"/>
    </xf>
    <xf numFmtId="49" fontId="4" fillId="0" borderId="23" xfId="0" applyNumberFormat="1" applyFont="1" applyBorder="1" applyAlignment="1">
      <alignment horizontal="center"/>
    </xf>
    <xf numFmtId="164" fontId="4" fillId="0" borderId="32" xfId="0" applyNumberFormat="1" applyFont="1" applyBorder="1" applyAlignment="1">
      <alignment horizontal="center"/>
    </xf>
    <xf numFmtId="41" fontId="2" fillId="0" borderId="32" xfId="1" applyNumberFormat="1" applyFont="1" applyFill="1" applyBorder="1" applyAlignment="1">
      <alignment horizontal="left" wrapText="1"/>
    </xf>
    <xf numFmtId="41" fontId="2" fillId="0" borderId="32" xfId="0" applyNumberFormat="1" applyFont="1" applyBorder="1"/>
    <xf numFmtId="0" fontId="3" fillId="0" borderId="8" xfId="0" applyFont="1" applyBorder="1"/>
    <xf numFmtId="41" fontId="2" fillId="0" borderId="27" xfId="1" applyNumberFormat="1" applyFont="1" applyFill="1" applyBorder="1" applyAlignment="1">
      <alignment horizontal="left" wrapText="1"/>
    </xf>
    <xf numFmtId="41" fontId="4" fillId="0" borderId="2" xfId="0" quotePrefix="1" applyNumberFormat="1" applyFont="1" applyBorder="1" applyAlignment="1">
      <alignment horizontal="right" vertical="center"/>
    </xf>
    <xf numFmtId="41" fontId="4" fillId="0" borderId="3" xfId="0" quotePrefix="1" applyNumberFormat="1" applyFont="1" applyBorder="1" applyAlignment="1">
      <alignment horizontal="right" vertical="center"/>
    </xf>
    <xf numFmtId="41" fontId="2" fillId="0" borderId="33" xfId="1" applyNumberFormat="1" applyFont="1" applyFill="1" applyBorder="1" applyAlignment="1">
      <alignment horizontal="left" vertical="center" wrapText="1"/>
    </xf>
    <xf numFmtId="49" fontId="4" fillId="0" borderId="29" xfId="0" applyNumberFormat="1" applyFont="1" applyBorder="1" applyAlignment="1">
      <alignment horizontal="center"/>
    </xf>
    <xf numFmtId="0" fontId="4" fillId="0" borderId="34" xfId="0" applyFont="1" applyBorder="1" applyAlignment="1">
      <alignment horizontal="left"/>
    </xf>
    <xf numFmtId="41" fontId="2" fillId="0" borderId="33" xfId="1" applyNumberFormat="1" applyFont="1" applyFill="1" applyBorder="1" applyAlignment="1">
      <alignment horizontal="left" wrapText="1"/>
    </xf>
    <xf numFmtId="41" fontId="4" fillId="0" borderId="35" xfId="0" quotePrefix="1" applyNumberFormat="1" applyFont="1" applyBorder="1" applyAlignment="1">
      <alignment horizontal="right" vertical="center"/>
    </xf>
    <xf numFmtId="41" fontId="4" fillId="0" borderId="28" xfId="0" quotePrefix="1" applyNumberFormat="1" applyFont="1" applyBorder="1" applyAlignment="1">
      <alignment horizontal="right" vertical="center"/>
    </xf>
    <xf numFmtId="164" fontId="0" fillId="0" borderId="36" xfId="0" applyNumberFormat="1" applyBorder="1" applyAlignment="1">
      <alignment horizontal="center"/>
    </xf>
    <xf numFmtId="41" fontId="2" fillId="0" borderId="23" xfId="1" applyNumberFormat="1" applyFont="1" applyFill="1" applyBorder="1" applyAlignment="1">
      <alignment horizontal="left" wrapText="1"/>
    </xf>
    <xf numFmtId="41" fontId="4" fillId="0" borderId="37" xfId="0" quotePrefix="1" applyNumberFormat="1" applyFont="1" applyBorder="1" applyAlignment="1">
      <alignment horizontal="right" vertical="center"/>
    </xf>
    <xf numFmtId="41" fontId="4" fillId="0" borderId="24" xfId="0" quotePrefix="1" applyNumberFormat="1" applyFont="1" applyBorder="1" applyAlignment="1">
      <alignment horizontal="right" vertical="center"/>
    </xf>
    <xf numFmtId="41" fontId="4" fillId="0" borderId="38" xfId="0" quotePrefix="1" applyNumberFormat="1" applyFont="1" applyBorder="1" applyAlignment="1">
      <alignment horizontal="right" vertical="center"/>
    </xf>
    <xf numFmtId="41" fontId="4" fillId="0" borderId="39" xfId="0" quotePrefix="1" applyNumberFormat="1" applyFont="1" applyBorder="1" applyAlignment="1">
      <alignment horizontal="right" vertical="center"/>
    </xf>
    <xf numFmtId="41" fontId="2" fillId="0" borderId="7" xfId="0" applyNumberFormat="1" applyFont="1" applyBorder="1" applyAlignment="1">
      <alignment horizontal="center"/>
    </xf>
    <xf numFmtId="166" fontId="4" fillId="0" borderId="0" xfId="0" applyNumberFormat="1" applyFont="1"/>
    <xf numFmtId="49" fontId="4" fillId="0" borderId="16" xfId="0" applyNumberFormat="1" applyFont="1" applyBorder="1" applyAlignment="1">
      <alignment horizontal="center" vertical="center"/>
    </xf>
    <xf numFmtId="41" fontId="2" fillId="0" borderId="19" xfId="1" applyNumberFormat="1" applyFont="1" applyFill="1" applyBorder="1" applyAlignment="1">
      <alignment vertical="center"/>
    </xf>
    <xf numFmtId="0" fontId="4" fillId="0" borderId="29" xfId="0" applyFont="1" applyBorder="1" applyAlignment="1">
      <alignment horizontal="center" vertical="center"/>
    </xf>
    <xf numFmtId="164" fontId="4" fillId="0" borderId="40" xfId="0" applyNumberFormat="1" applyFont="1" applyBorder="1" applyAlignment="1">
      <alignment horizontal="center"/>
    </xf>
    <xf numFmtId="164" fontId="4" fillId="0" borderId="19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41" fontId="2" fillId="0" borderId="0" xfId="1" applyNumberFormat="1" applyFont="1" applyFill="1" applyBorder="1" applyAlignment="1">
      <alignment horizontal="left" vertical="center" wrapText="1"/>
    </xf>
    <xf numFmtId="41" fontId="4" fillId="0" borderId="0" xfId="1" applyNumberFormat="1" applyFont="1" applyFill="1" applyBorder="1" applyAlignment="1">
      <alignment vertical="center"/>
    </xf>
    <xf numFmtId="41" fontId="2" fillId="0" borderId="0" xfId="1" applyNumberFormat="1" applyFont="1" applyFill="1" applyBorder="1" applyAlignment="1">
      <alignment vertical="center"/>
    </xf>
    <xf numFmtId="0" fontId="2" fillId="0" borderId="20" xfId="0" applyFont="1" applyBorder="1" applyAlignment="1">
      <alignment horizontal="center"/>
    </xf>
    <xf numFmtId="0" fontId="2" fillId="0" borderId="0" xfId="0" applyFont="1"/>
    <xf numFmtId="0" fontId="4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165" fontId="4" fillId="0" borderId="0" xfId="1" applyNumberFormat="1" applyFont="1" applyFill="1" applyBorder="1"/>
    <xf numFmtId="41" fontId="3" fillId="0" borderId="0" xfId="0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EAB28B-06EF-4C61-82ED-75D234F8A706}">
  <dimension ref="A1:AI90"/>
  <sheetViews>
    <sheetView showGridLines="0" tabSelected="1" zoomScale="80" zoomScaleNormal="80" zoomScaleSheetLayoutView="50" zoomScalePageLayoutView="50" workbookViewId="0"/>
  </sheetViews>
  <sheetFormatPr defaultColWidth="9.1796875" defaultRowHeight="13" x14ac:dyDescent="0.3"/>
  <cols>
    <col min="1" max="1" width="12.54296875" style="8" customWidth="1"/>
    <col min="2" max="2" width="55.54296875" style="8" customWidth="1"/>
    <col min="3" max="3" width="11.1796875" style="39" customWidth="1"/>
    <col min="4" max="4" width="11.1796875" style="114" customWidth="1"/>
    <col min="5" max="8" width="11.1796875" style="115" customWidth="1"/>
    <col min="9" max="16" width="11.1796875" style="14" customWidth="1"/>
    <col min="17" max="17" width="15.1796875" style="116" customWidth="1"/>
    <col min="18" max="29" width="9.54296875" style="14" customWidth="1"/>
    <col min="30" max="30" width="13.7265625" style="14" customWidth="1"/>
    <col min="36" max="16384" width="9.1796875" style="14"/>
  </cols>
  <sheetData>
    <row r="1" spans="1:35" s="7" customFormat="1" ht="39.5" thickBot="1" x14ac:dyDescent="0.3">
      <c r="A1" s="1" t="s">
        <v>0</v>
      </c>
      <c r="B1" s="2" t="s">
        <v>1</v>
      </c>
      <c r="C1" s="3" t="s">
        <v>2</v>
      </c>
      <c r="D1" s="4" t="s">
        <v>3</v>
      </c>
      <c r="E1" s="5">
        <v>45658</v>
      </c>
      <c r="F1" s="5">
        <v>45690</v>
      </c>
      <c r="G1" s="5">
        <v>45722</v>
      </c>
      <c r="H1" s="5">
        <v>45754</v>
      </c>
      <c r="I1" s="5">
        <v>45786</v>
      </c>
      <c r="J1" s="5">
        <v>45818</v>
      </c>
      <c r="K1" s="5">
        <v>45850</v>
      </c>
      <c r="L1" s="5">
        <v>45882</v>
      </c>
      <c r="M1" s="5">
        <v>45914</v>
      </c>
      <c r="N1" s="5">
        <v>45946</v>
      </c>
      <c r="O1" s="5">
        <v>45978</v>
      </c>
      <c r="P1" s="5">
        <v>46010</v>
      </c>
      <c r="Q1" s="6" t="s">
        <v>4</v>
      </c>
      <c r="R1" s="5">
        <v>46023</v>
      </c>
      <c r="S1" s="5">
        <v>46054</v>
      </c>
      <c r="T1" s="5">
        <v>46082</v>
      </c>
      <c r="U1" s="5">
        <v>46113</v>
      </c>
      <c r="V1" s="5">
        <v>46143</v>
      </c>
      <c r="W1" s="5">
        <v>46174</v>
      </c>
      <c r="X1" s="5">
        <v>46204</v>
      </c>
      <c r="Y1" s="5">
        <v>46235</v>
      </c>
      <c r="Z1" s="5">
        <v>46266</v>
      </c>
      <c r="AA1" s="5">
        <v>46296</v>
      </c>
      <c r="AB1" s="5">
        <v>46327</v>
      </c>
      <c r="AC1" s="5">
        <v>46357</v>
      </c>
      <c r="AD1" s="6" t="s">
        <v>5</v>
      </c>
    </row>
    <row r="2" spans="1:35" x14ac:dyDescent="0.3">
      <c r="B2" s="9"/>
      <c r="C2" s="10"/>
      <c r="D2" s="11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3"/>
      <c r="AE2" s="14"/>
      <c r="AF2" s="14"/>
      <c r="AG2" s="14"/>
      <c r="AH2" s="14"/>
    </row>
    <row r="3" spans="1:35" ht="13.5" thickBot="1" x14ac:dyDescent="0.35">
      <c r="A3" s="15">
        <v>8169</v>
      </c>
      <c r="B3" s="15" t="s">
        <v>6</v>
      </c>
      <c r="C3" s="16"/>
      <c r="D3" s="17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9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20"/>
      <c r="AE3" s="14"/>
      <c r="AF3" s="14"/>
      <c r="AG3" s="14"/>
      <c r="AH3" s="14"/>
    </row>
    <row r="4" spans="1:35" ht="13.5" thickBot="1" x14ac:dyDescent="0.35">
      <c r="A4" s="21">
        <v>902519003</v>
      </c>
      <c r="B4" s="22" t="s">
        <v>7</v>
      </c>
      <c r="C4" s="23">
        <v>44505</v>
      </c>
      <c r="D4" s="24">
        <f>Q4+AD4</f>
        <v>0</v>
      </c>
      <c r="E4" s="25">
        <v>0</v>
      </c>
      <c r="F4" s="25">
        <v>0</v>
      </c>
      <c r="G4" s="25">
        <v>0</v>
      </c>
      <c r="H4" s="25">
        <v>0</v>
      </c>
      <c r="I4" s="25">
        <v>0</v>
      </c>
      <c r="J4" s="25">
        <v>0</v>
      </c>
      <c r="K4" s="25">
        <v>0</v>
      </c>
      <c r="L4" s="25">
        <v>0</v>
      </c>
      <c r="M4" s="25">
        <v>0</v>
      </c>
      <c r="N4" s="25">
        <v>0</v>
      </c>
      <c r="O4" s="25">
        <v>0</v>
      </c>
      <c r="P4" s="25">
        <v>0</v>
      </c>
      <c r="Q4" s="26">
        <f>SUM(E4:P4)</f>
        <v>0</v>
      </c>
      <c r="R4" s="25">
        <v>0</v>
      </c>
      <c r="S4" s="25">
        <v>0</v>
      </c>
      <c r="T4" s="25">
        <v>0</v>
      </c>
      <c r="U4" s="25">
        <v>0</v>
      </c>
      <c r="V4" s="25">
        <v>0</v>
      </c>
      <c r="W4" s="25">
        <v>0</v>
      </c>
      <c r="X4" s="25">
        <v>0</v>
      </c>
      <c r="Y4" s="25">
        <v>0</v>
      </c>
      <c r="Z4" s="25">
        <v>0</v>
      </c>
      <c r="AA4" s="25">
        <v>0</v>
      </c>
      <c r="AB4" s="25">
        <v>0</v>
      </c>
      <c r="AC4" s="25">
        <v>0</v>
      </c>
      <c r="AD4" s="27">
        <f>SUM(R4:AC4)</f>
        <v>0</v>
      </c>
      <c r="AE4" s="14"/>
      <c r="AF4" s="14"/>
      <c r="AG4" s="14"/>
      <c r="AH4" s="14"/>
      <c r="AI4" s="28"/>
    </row>
    <row r="5" spans="1:35" ht="13.5" thickBot="1" x14ac:dyDescent="0.35">
      <c r="A5" s="29" t="s">
        <v>8</v>
      </c>
      <c r="B5" s="30"/>
      <c r="C5" s="31"/>
      <c r="D5" s="32">
        <f t="shared" ref="D5:AD5" si="0">+SUBTOTAL(9,D4:D4)</f>
        <v>0</v>
      </c>
      <c r="E5" s="33">
        <f t="shared" si="0"/>
        <v>0</v>
      </c>
      <c r="F5" s="33">
        <f t="shared" si="0"/>
        <v>0</v>
      </c>
      <c r="G5" s="33">
        <f t="shared" si="0"/>
        <v>0</v>
      </c>
      <c r="H5" s="33">
        <f t="shared" si="0"/>
        <v>0</v>
      </c>
      <c r="I5" s="33">
        <f t="shared" si="0"/>
        <v>0</v>
      </c>
      <c r="J5" s="33">
        <f t="shared" si="0"/>
        <v>0</v>
      </c>
      <c r="K5" s="33">
        <f t="shared" si="0"/>
        <v>0</v>
      </c>
      <c r="L5" s="33">
        <f t="shared" si="0"/>
        <v>0</v>
      </c>
      <c r="M5" s="34">
        <f t="shared" si="0"/>
        <v>0</v>
      </c>
      <c r="N5" s="33">
        <f t="shared" si="0"/>
        <v>0</v>
      </c>
      <c r="O5" s="33">
        <f t="shared" si="0"/>
        <v>0</v>
      </c>
      <c r="P5" s="35">
        <f t="shared" si="0"/>
        <v>0</v>
      </c>
      <c r="Q5" s="36">
        <f t="shared" si="0"/>
        <v>0</v>
      </c>
      <c r="R5" s="37">
        <f t="shared" si="0"/>
        <v>0</v>
      </c>
      <c r="S5" s="33">
        <f t="shared" si="0"/>
        <v>0</v>
      </c>
      <c r="T5" s="33">
        <f t="shared" si="0"/>
        <v>0</v>
      </c>
      <c r="U5" s="33">
        <f t="shared" si="0"/>
        <v>0</v>
      </c>
      <c r="V5" s="33">
        <f t="shared" si="0"/>
        <v>0</v>
      </c>
      <c r="W5" s="33">
        <f t="shared" si="0"/>
        <v>0</v>
      </c>
      <c r="X5" s="33">
        <f t="shared" si="0"/>
        <v>0</v>
      </c>
      <c r="Y5" s="33">
        <f t="shared" si="0"/>
        <v>0</v>
      </c>
      <c r="Z5" s="34">
        <f t="shared" si="0"/>
        <v>0</v>
      </c>
      <c r="AA5" s="33">
        <f t="shared" si="0"/>
        <v>0</v>
      </c>
      <c r="AB5" s="33">
        <f t="shared" si="0"/>
        <v>0</v>
      </c>
      <c r="AC5" s="35">
        <f t="shared" si="0"/>
        <v>0</v>
      </c>
      <c r="AD5" s="38">
        <f t="shared" si="0"/>
        <v>0</v>
      </c>
      <c r="AE5" s="14"/>
      <c r="AF5" s="14"/>
      <c r="AG5" s="14"/>
      <c r="AH5" s="14"/>
    </row>
    <row r="6" spans="1:35" x14ac:dyDescent="0.3">
      <c r="D6" s="40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20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4"/>
      <c r="AF6" s="14"/>
      <c r="AG6" s="14"/>
      <c r="AH6" s="14"/>
    </row>
    <row r="7" spans="1:35" ht="13.5" thickBot="1" x14ac:dyDescent="0.35">
      <c r="A7" s="41">
        <v>6902</v>
      </c>
      <c r="B7" s="41" t="s">
        <v>9</v>
      </c>
      <c r="C7" s="42"/>
      <c r="D7" s="40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20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8"/>
      <c r="AE7" s="14"/>
      <c r="AF7" s="14"/>
      <c r="AG7" s="14"/>
      <c r="AH7" s="14"/>
    </row>
    <row r="8" spans="1:35" ht="13.5" thickBot="1" x14ac:dyDescent="0.35">
      <c r="A8" s="43">
        <v>900295954</v>
      </c>
      <c r="B8" s="44" t="s">
        <v>10</v>
      </c>
      <c r="C8" s="45">
        <v>46906</v>
      </c>
      <c r="D8" s="46">
        <f>Q8+AD8</f>
        <v>29731.508999999998</v>
      </c>
      <c r="E8" s="25">
        <v>29.995000000000001</v>
      </c>
      <c r="F8" s="25">
        <v>70</v>
      </c>
      <c r="G8" s="25">
        <v>7</v>
      </c>
      <c r="H8" s="25">
        <v>170</v>
      </c>
      <c r="I8" s="25">
        <v>170</v>
      </c>
      <c r="J8" s="25">
        <v>170</v>
      </c>
      <c r="K8" s="25">
        <v>370</v>
      </c>
      <c r="L8" s="25">
        <v>370</v>
      </c>
      <c r="M8" s="25">
        <v>370</v>
      </c>
      <c r="N8" s="25">
        <v>470</v>
      </c>
      <c r="O8" s="25">
        <v>470</v>
      </c>
      <c r="P8" s="25">
        <v>678.005</v>
      </c>
      <c r="Q8" s="26">
        <f>SUM(E8:P8)</f>
        <v>3345</v>
      </c>
      <c r="R8" s="25">
        <v>875</v>
      </c>
      <c r="S8" s="25">
        <v>875</v>
      </c>
      <c r="T8" s="25">
        <v>875</v>
      </c>
      <c r="U8" s="25">
        <v>1375</v>
      </c>
      <c r="V8" s="25">
        <v>1375</v>
      </c>
      <c r="W8" s="25">
        <v>2375</v>
      </c>
      <c r="X8" s="25">
        <v>2375</v>
      </c>
      <c r="Y8" s="25">
        <v>4375</v>
      </c>
      <c r="Z8" s="25">
        <v>4375</v>
      </c>
      <c r="AA8" s="25">
        <v>2375</v>
      </c>
      <c r="AB8" s="25">
        <v>2375</v>
      </c>
      <c r="AC8" s="25">
        <v>2761.509</v>
      </c>
      <c r="AD8" s="47">
        <f>SUM(R8:AC8)</f>
        <v>26386.508999999998</v>
      </c>
      <c r="AE8" s="14"/>
      <c r="AF8" s="14"/>
      <c r="AG8" s="14"/>
      <c r="AH8" s="14"/>
      <c r="AI8" s="28"/>
    </row>
    <row r="9" spans="1:35" ht="13.5" thickBot="1" x14ac:dyDescent="0.35">
      <c r="A9" s="48" t="s">
        <v>11</v>
      </c>
      <c r="B9" s="49"/>
      <c r="C9" s="50"/>
      <c r="D9" s="51">
        <f t="shared" ref="D9:AD9" si="1">SUBTOTAL(9,D8:D8)</f>
        <v>29731.508999999998</v>
      </c>
      <c r="E9" s="51">
        <f t="shared" si="1"/>
        <v>29.995000000000001</v>
      </c>
      <c r="F9" s="51">
        <f t="shared" si="1"/>
        <v>70</v>
      </c>
      <c r="G9" s="51">
        <f t="shared" si="1"/>
        <v>7</v>
      </c>
      <c r="H9" s="51">
        <f t="shared" si="1"/>
        <v>170</v>
      </c>
      <c r="I9" s="51">
        <f t="shared" si="1"/>
        <v>170</v>
      </c>
      <c r="J9" s="51">
        <f t="shared" si="1"/>
        <v>170</v>
      </c>
      <c r="K9" s="51">
        <f t="shared" si="1"/>
        <v>370</v>
      </c>
      <c r="L9" s="51">
        <f t="shared" si="1"/>
        <v>370</v>
      </c>
      <c r="M9" s="51">
        <f t="shared" si="1"/>
        <v>370</v>
      </c>
      <c r="N9" s="51">
        <f t="shared" si="1"/>
        <v>470</v>
      </c>
      <c r="O9" s="51">
        <f t="shared" si="1"/>
        <v>470</v>
      </c>
      <c r="P9" s="51">
        <f t="shared" si="1"/>
        <v>678.005</v>
      </c>
      <c r="Q9" s="51">
        <f t="shared" si="1"/>
        <v>3345</v>
      </c>
      <c r="R9" s="51">
        <f t="shared" si="1"/>
        <v>875</v>
      </c>
      <c r="S9" s="51">
        <f t="shared" si="1"/>
        <v>875</v>
      </c>
      <c r="T9" s="51">
        <f t="shared" si="1"/>
        <v>875</v>
      </c>
      <c r="U9" s="51">
        <f t="shared" si="1"/>
        <v>1375</v>
      </c>
      <c r="V9" s="51">
        <f t="shared" si="1"/>
        <v>1375</v>
      </c>
      <c r="W9" s="51">
        <f t="shared" si="1"/>
        <v>2375</v>
      </c>
      <c r="X9" s="51">
        <f t="shared" si="1"/>
        <v>2375</v>
      </c>
      <c r="Y9" s="51">
        <f t="shared" si="1"/>
        <v>4375</v>
      </c>
      <c r="Z9" s="51">
        <f t="shared" si="1"/>
        <v>4375</v>
      </c>
      <c r="AA9" s="51">
        <f t="shared" si="1"/>
        <v>2375</v>
      </c>
      <c r="AB9" s="51">
        <f t="shared" si="1"/>
        <v>2375</v>
      </c>
      <c r="AC9" s="51">
        <f t="shared" si="1"/>
        <v>2761.509</v>
      </c>
      <c r="AD9" s="51">
        <f t="shared" si="1"/>
        <v>26386.508999999998</v>
      </c>
      <c r="AE9" s="14"/>
      <c r="AF9" s="14"/>
      <c r="AG9" s="14"/>
      <c r="AH9" s="14"/>
    </row>
    <row r="10" spans="1:35" x14ac:dyDescent="0.3">
      <c r="A10" s="41"/>
      <c r="D10" s="52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5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4"/>
      <c r="AF10" s="14"/>
      <c r="AG10" s="14"/>
      <c r="AH10" s="14"/>
    </row>
    <row r="11" spans="1:35" ht="13.5" thickBot="1" x14ac:dyDescent="0.35">
      <c r="A11" s="41">
        <v>6420</v>
      </c>
      <c r="B11" s="41" t="s">
        <v>12</v>
      </c>
      <c r="D11" s="40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20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4"/>
      <c r="AF11" s="14"/>
      <c r="AG11" s="14"/>
      <c r="AH11" s="14"/>
    </row>
    <row r="12" spans="1:35" ht="13.5" thickBot="1" x14ac:dyDescent="0.3">
      <c r="A12" s="54">
        <v>901460764</v>
      </c>
      <c r="B12" s="55" t="s">
        <v>13</v>
      </c>
      <c r="C12" s="56">
        <v>44335</v>
      </c>
      <c r="D12" s="57">
        <f>Q12+AD12</f>
        <v>100</v>
      </c>
      <c r="E12" s="25">
        <v>11.706</v>
      </c>
      <c r="F12" s="25">
        <v>10</v>
      </c>
      <c r="G12" s="25">
        <v>10</v>
      </c>
      <c r="H12" s="25">
        <v>10</v>
      </c>
      <c r="I12" s="25">
        <v>10</v>
      </c>
      <c r="J12" s="25">
        <v>10</v>
      </c>
      <c r="K12" s="25">
        <v>8</v>
      </c>
      <c r="L12" s="25">
        <v>8</v>
      </c>
      <c r="M12" s="25">
        <v>8</v>
      </c>
      <c r="N12" s="25">
        <v>5</v>
      </c>
      <c r="O12" s="25">
        <v>5</v>
      </c>
      <c r="P12" s="25">
        <v>4.2939999999999996</v>
      </c>
      <c r="Q12" s="26">
        <f>SUM(E12:P12)</f>
        <v>100</v>
      </c>
      <c r="R12" s="25">
        <v>0</v>
      </c>
      <c r="S12" s="25">
        <v>0</v>
      </c>
      <c r="T12" s="25">
        <v>0</v>
      </c>
      <c r="U12" s="25">
        <v>0</v>
      </c>
      <c r="V12" s="25">
        <v>0</v>
      </c>
      <c r="W12" s="25">
        <v>0</v>
      </c>
      <c r="X12" s="25">
        <v>0</v>
      </c>
      <c r="Y12" s="25">
        <v>0</v>
      </c>
      <c r="Z12" s="25">
        <v>0</v>
      </c>
      <c r="AA12" s="25">
        <v>0</v>
      </c>
      <c r="AB12" s="25">
        <v>0</v>
      </c>
      <c r="AC12" s="58">
        <v>0</v>
      </c>
      <c r="AD12" s="59">
        <f>SUM(R12:AC12)</f>
        <v>0</v>
      </c>
      <c r="AE12" s="14"/>
      <c r="AF12" s="14"/>
      <c r="AG12" s="14"/>
      <c r="AH12" s="14"/>
      <c r="AI12" s="28"/>
    </row>
    <row r="13" spans="1:35" ht="13.5" thickBot="1" x14ac:dyDescent="0.35">
      <c r="A13" s="60">
        <v>802120834</v>
      </c>
      <c r="B13" s="61" t="s">
        <v>14</v>
      </c>
      <c r="C13" s="62">
        <v>0</v>
      </c>
      <c r="D13" s="63">
        <f>Q13+AD13</f>
        <v>300</v>
      </c>
      <c r="E13" s="25">
        <v>58.347999999999999</v>
      </c>
      <c r="F13" s="25">
        <v>30</v>
      </c>
      <c r="G13" s="25">
        <v>30</v>
      </c>
      <c r="H13" s="25">
        <v>20</v>
      </c>
      <c r="I13" s="25">
        <v>20</v>
      </c>
      <c r="J13" s="25">
        <v>20</v>
      </c>
      <c r="K13" s="25">
        <v>20</v>
      </c>
      <c r="L13" s="25">
        <v>20</v>
      </c>
      <c r="M13" s="25">
        <v>20</v>
      </c>
      <c r="N13" s="25">
        <v>20</v>
      </c>
      <c r="O13" s="25">
        <v>20</v>
      </c>
      <c r="P13" s="25">
        <v>21.652000000000001</v>
      </c>
      <c r="Q13" s="26">
        <f>SUM(E13:P13)</f>
        <v>300</v>
      </c>
      <c r="R13" s="25">
        <v>0</v>
      </c>
      <c r="S13" s="25">
        <v>0</v>
      </c>
      <c r="T13" s="25">
        <v>0</v>
      </c>
      <c r="U13" s="25">
        <v>0</v>
      </c>
      <c r="V13" s="25">
        <v>0</v>
      </c>
      <c r="W13" s="25">
        <v>0</v>
      </c>
      <c r="X13" s="25">
        <v>0</v>
      </c>
      <c r="Y13" s="25">
        <v>0</v>
      </c>
      <c r="Z13" s="25">
        <v>0</v>
      </c>
      <c r="AA13" s="25">
        <v>0</v>
      </c>
      <c r="AB13" s="25">
        <v>0</v>
      </c>
      <c r="AC13" s="25">
        <v>0</v>
      </c>
      <c r="AD13" s="38">
        <f>SUM(R13:AC13)</f>
        <v>0</v>
      </c>
      <c r="AE13" s="14"/>
      <c r="AF13" s="14"/>
      <c r="AG13" s="14"/>
      <c r="AH13" s="14"/>
      <c r="AI13" s="28"/>
    </row>
    <row r="14" spans="1:35" ht="13.5" thickBot="1" x14ac:dyDescent="0.35">
      <c r="A14" s="48" t="s">
        <v>15</v>
      </c>
      <c r="B14" s="49"/>
      <c r="C14" s="31"/>
      <c r="D14" s="51">
        <f t="shared" ref="D14:AD14" si="2">+SUBTOTAL(9,D12:D13)</f>
        <v>400</v>
      </c>
      <c r="E14" s="64">
        <f t="shared" si="2"/>
        <v>70.054000000000002</v>
      </c>
      <c r="F14" s="65">
        <f t="shared" si="2"/>
        <v>40</v>
      </c>
      <c r="G14" s="65">
        <f t="shared" si="2"/>
        <v>40</v>
      </c>
      <c r="H14" s="65">
        <f t="shared" si="2"/>
        <v>30</v>
      </c>
      <c r="I14" s="66">
        <f t="shared" si="2"/>
        <v>30</v>
      </c>
      <c r="J14" s="66">
        <f t="shared" si="2"/>
        <v>30</v>
      </c>
      <c r="K14" s="66">
        <f t="shared" si="2"/>
        <v>28</v>
      </c>
      <c r="L14" s="66">
        <f t="shared" si="2"/>
        <v>28</v>
      </c>
      <c r="M14" s="66">
        <f t="shared" si="2"/>
        <v>28</v>
      </c>
      <c r="N14" s="66">
        <f t="shared" si="2"/>
        <v>25</v>
      </c>
      <c r="O14" s="66">
        <f t="shared" si="2"/>
        <v>25</v>
      </c>
      <c r="P14" s="67">
        <f t="shared" si="2"/>
        <v>25.946000000000002</v>
      </c>
      <c r="Q14" s="68">
        <f t="shared" si="2"/>
        <v>400</v>
      </c>
      <c r="R14" s="69">
        <f t="shared" si="2"/>
        <v>0</v>
      </c>
      <c r="S14" s="66">
        <f t="shared" si="2"/>
        <v>0</v>
      </c>
      <c r="T14" s="66">
        <f t="shared" si="2"/>
        <v>0</v>
      </c>
      <c r="U14" s="66">
        <f t="shared" si="2"/>
        <v>0</v>
      </c>
      <c r="V14" s="66">
        <f t="shared" si="2"/>
        <v>0</v>
      </c>
      <c r="W14" s="66">
        <f t="shared" si="2"/>
        <v>0</v>
      </c>
      <c r="X14" s="66">
        <f t="shared" si="2"/>
        <v>0</v>
      </c>
      <c r="Y14" s="66">
        <f t="shared" si="2"/>
        <v>0</v>
      </c>
      <c r="Z14" s="67">
        <f t="shared" si="2"/>
        <v>0</v>
      </c>
      <c r="AA14" s="66">
        <f t="shared" si="2"/>
        <v>0</v>
      </c>
      <c r="AB14" s="69">
        <f t="shared" si="2"/>
        <v>0</v>
      </c>
      <c r="AC14" s="69">
        <f t="shared" si="2"/>
        <v>0</v>
      </c>
      <c r="AD14" s="27">
        <f t="shared" si="2"/>
        <v>0</v>
      </c>
      <c r="AE14" s="14"/>
      <c r="AF14" s="14"/>
      <c r="AG14" s="14"/>
      <c r="AH14" s="14"/>
    </row>
    <row r="15" spans="1:35" x14ac:dyDescent="0.3">
      <c r="A15" s="41"/>
      <c r="D15" s="52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5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4"/>
      <c r="AF15" s="14"/>
      <c r="AG15" s="14"/>
      <c r="AH15" s="14"/>
    </row>
    <row r="16" spans="1:35" ht="13.5" thickBot="1" x14ac:dyDescent="0.35">
      <c r="A16" s="70">
        <v>6092</v>
      </c>
      <c r="B16" s="41" t="s">
        <v>16</v>
      </c>
      <c r="D16" s="40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20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4"/>
      <c r="AF16" s="14"/>
      <c r="AG16" s="14"/>
      <c r="AH16" s="14"/>
    </row>
    <row r="17" spans="1:35" ht="13.5" thickBot="1" x14ac:dyDescent="0.35">
      <c r="A17" s="71">
        <v>800063633</v>
      </c>
      <c r="B17" s="72" t="s">
        <v>17</v>
      </c>
      <c r="C17" s="73">
        <v>47483</v>
      </c>
      <c r="D17" s="46">
        <f>Q17+AD17</f>
        <v>15654.907147999998</v>
      </c>
      <c r="E17" s="25">
        <v>134.55167200000002</v>
      </c>
      <c r="F17" s="25">
        <v>205.950864</v>
      </c>
      <c r="G17" s="25">
        <v>185.40430000000001</v>
      </c>
      <c r="H17" s="25">
        <v>216.61216800000003</v>
      </c>
      <c r="I17" s="25">
        <v>464.67795999999998</v>
      </c>
      <c r="J17" s="25">
        <v>1439.1665240000002</v>
      </c>
      <c r="K17" s="25">
        <v>441.12258800000001</v>
      </c>
      <c r="L17" s="25">
        <v>220.59614000000002</v>
      </c>
      <c r="M17" s="25">
        <v>172.37189600000002</v>
      </c>
      <c r="N17" s="25">
        <v>150.88108399999999</v>
      </c>
      <c r="O17" s="25">
        <v>822.63231600000006</v>
      </c>
      <c r="P17" s="25">
        <v>252.01779999999999</v>
      </c>
      <c r="Q17" s="26">
        <f>SUM(E17:P17)</f>
        <v>4705.9853119999998</v>
      </c>
      <c r="R17" s="25">
        <v>0</v>
      </c>
      <c r="S17" s="25">
        <v>0</v>
      </c>
      <c r="T17" s="25">
        <v>0</v>
      </c>
      <c r="U17" s="25">
        <v>0</v>
      </c>
      <c r="V17" s="25">
        <v>0</v>
      </c>
      <c r="W17" s="25">
        <v>0</v>
      </c>
      <c r="X17" s="25">
        <v>0</v>
      </c>
      <c r="Y17" s="25">
        <v>0</v>
      </c>
      <c r="Z17" s="25">
        <v>0</v>
      </c>
      <c r="AA17" s="25">
        <v>0</v>
      </c>
      <c r="AB17" s="25">
        <v>0</v>
      </c>
      <c r="AC17" s="25">
        <v>10948.921836</v>
      </c>
      <c r="AD17" s="74">
        <f>SUM(R17:AC17)</f>
        <v>10948.921836</v>
      </c>
      <c r="AE17" s="14"/>
      <c r="AF17" s="14"/>
      <c r="AG17" s="14"/>
      <c r="AH17" s="14"/>
      <c r="AI17" s="28"/>
    </row>
    <row r="18" spans="1:35" ht="13.5" thickBot="1" x14ac:dyDescent="0.3">
      <c r="A18" s="75">
        <v>800796373</v>
      </c>
      <c r="B18" s="76" t="s">
        <v>18</v>
      </c>
      <c r="C18" s="77">
        <v>47483</v>
      </c>
      <c r="D18" s="78">
        <f>Q18+AD18</f>
        <v>5389.4796199999992</v>
      </c>
      <c r="E18" s="25">
        <v>0.43315999999999999</v>
      </c>
      <c r="F18" s="25">
        <v>0</v>
      </c>
      <c r="G18" s="25">
        <v>0</v>
      </c>
      <c r="H18" s="25">
        <v>0</v>
      </c>
      <c r="I18" s="25">
        <v>0</v>
      </c>
      <c r="J18" s="25">
        <v>0</v>
      </c>
      <c r="K18" s="25">
        <v>0</v>
      </c>
      <c r="L18" s="25">
        <v>0</v>
      </c>
      <c r="M18" s="25">
        <v>0</v>
      </c>
      <c r="N18" s="25">
        <v>0</v>
      </c>
      <c r="O18" s="25">
        <v>0</v>
      </c>
      <c r="P18" s="25">
        <v>0</v>
      </c>
      <c r="Q18" s="26">
        <f>SUM(E18:P18)</f>
        <v>0.43315999999999999</v>
      </c>
      <c r="R18" s="25">
        <v>0</v>
      </c>
      <c r="S18" s="25">
        <v>0</v>
      </c>
      <c r="T18" s="25">
        <v>0</v>
      </c>
      <c r="U18" s="25">
        <v>0</v>
      </c>
      <c r="V18" s="25">
        <v>0</v>
      </c>
      <c r="W18" s="25">
        <v>0</v>
      </c>
      <c r="X18" s="25">
        <v>0</v>
      </c>
      <c r="Y18" s="25">
        <v>0</v>
      </c>
      <c r="Z18" s="25">
        <v>0</v>
      </c>
      <c r="AA18" s="25">
        <v>0</v>
      </c>
      <c r="AB18" s="25">
        <v>0</v>
      </c>
      <c r="AC18" s="25">
        <v>5389.0464599999996</v>
      </c>
      <c r="AD18" s="79">
        <f>SUM(R18:AC18)</f>
        <v>5389.0464599999996</v>
      </c>
      <c r="AE18" s="14"/>
      <c r="AF18" s="14"/>
      <c r="AG18" s="14"/>
      <c r="AH18" s="14"/>
      <c r="AI18" s="28"/>
    </row>
    <row r="19" spans="1:35" ht="13.5" thickBot="1" x14ac:dyDescent="0.3">
      <c r="A19" s="75">
        <v>900502072</v>
      </c>
      <c r="B19" s="76" t="s">
        <v>19</v>
      </c>
      <c r="C19" s="77">
        <v>47483</v>
      </c>
      <c r="D19" s="78">
        <f>Q19+AD19</f>
        <v>426.089</v>
      </c>
      <c r="E19" s="25">
        <v>0</v>
      </c>
      <c r="F19" s="25">
        <v>0</v>
      </c>
      <c r="G19" s="25">
        <v>0</v>
      </c>
      <c r="H19" s="25">
        <v>0</v>
      </c>
      <c r="I19" s="25">
        <v>0</v>
      </c>
      <c r="J19" s="25">
        <v>0</v>
      </c>
      <c r="K19" s="25">
        <v>0</v>
      </c>
      <c r="L19" s="25">
        <v>0</v>
      </c>
      <c r="M19" s="25">
        <v>0</v>
      </c>
      <c r="N19" s="25">
        <v>0</v>
      </c>
      <c r="O19" s="25">
        <v>0</v>
      </c>
      <c r="P19" s="25">
        <v>0</v>
      </c>
      <c r="Q19" s="26">
        <f>SUM(E19:P19)</f>
        <v>0</v>
      </c>
      <c r="R19" s="25">
        <v>0</v>
      </c>
      <c r="S19" s="25">
        <v>0</v>
      </c>
      <c r="T19" s="25">
        <v>0</v>
      </c>
      <c r="U19" s="25">
        <v>0</v>
      </c>
      <c r="V19" s="25">
        <v>0</v>
      </c>
      <c r="W19" s="25">
        <v>0</v>
      </c>
      <c r="X19" s="25">
        <v>0</v>
      </c>
      <c r="Y19" s="25">
        <v>0</v>
      </c>
      <c r="Z19" s="25">
        <v>0</v>
      </c>
      <c r="AA19" s="25">
        <v>0</v>
      </c>
      <c r="AB19" s="25">
        <v>0</v>
      </c>
      <c r="AC19" s="25">
        <v>426.089</v>
      </c>
      <c r="AD19" s="79">
        <f>SUM(R19:AC19)</f>
        <v>426.089</v>
      </c>
      <c r="AE19" s="14"/>
      <c r="AF19" s="14"/>
      <c r="AG19" s="14"/>
      <c r="AH19" s="14"/>
      <c r="AI19" s="28"/>
    </row>
    <row r="20" spans="1:35" ht="13.5" thickBot="1" x14ac:dyDescent="0.35">
      <c r="A20" s="80">
        <v>900502073</v>
      </c>
      <c r="B20" s="61" t="s">
        <v>20</v>
      </c>
      <c r="C20" s="81">
        <v>47483</v>
      </c>
      <c r="D20" s="82">
        <f>Q20+AD20</f>
        <v>316.95299999999997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25">
        <v>0</v>
      </c>
      <c r="K20" s="25">
        <v>0</v>
      </c>
      <c r="L20" s="25">
        <v>0</v>
      </c>
      <c r="M20" s="25">
        <v>0</v>
      </c>
      <c r="N20" s="25">
        <v>0</v>
      </c>
      <c r="O20" s="25">
        <v>0</v>
      </c>
      <c r="P20" s="25">
        <v>0</v>
      </c>
      <c r="Q20" s="26">
        <f>SUM(E20:P20)</f>
        <v>0</v>
      </c>
      <c r="R20" s="25">
        <v>0</v>
      </c>
      <c r="S20" s="25">
        <v>0</v>
      </c>
      <c r="T20" s="25">
        <v>0</v>
      </c>
      <c r="U20" s="25">
        <v>0</v>
      </c>
      <c r="V20" s="25">
        <v>0</v>
      </c>
      <c r="W20" s="25">
        <v>0</v>
      </c>
      <c r="X20" s="25">
        <v>0</v>
      </c>
      <c r="Y20" s="25">
        <v>0</v>
      </c>
      <c r="Z20" s="25">
        <v>0</v>
      </c>
      <c r="AA20" s="25">
        <v>0</v>
      </c>
      <c r="AB20" s="25">
        <v>0</v>
      </c>
      <c r="AC20" s="25">
        <v>316.95299999999997</v>
      </c>
      <c r="AD20" s="83">
        <f>SUM(R20:AC20)</f>
        <v>316.95299999999997</v>
      </c>
      <c r="AE20" s="14"/>
      <c r="AF20" s="14"/>
      <c r="AG20" s="14"/>
      <c r="AH20" s="14"/>
      <c r="AI20" s="28"/>
    </row>
    <row r="21" spans="1:35" ht="13.5" thickBot="1" x14ac:dyDescent="0.35">
      <c r="A21" s="48" t="s">
        <v>21</v>
      </c>
      <c r="B21" s="49"/>
      <c r="C21" s="84"/>
      <c r="D21" s="51">
        <f t="shared" ref="D21:AD21" si="3">+SUBTOTAL(9,D17:D20)</f>
        <v>21787.428767999998</v>
      </c>
      <c r="E21" s="64">
        <f t="shared" si="3"/>
        <v>134.98483200000001</v>
      </c>
      <c r="F21" s="65">
        <f t="shared" si="3"/>
        <v>205.950864</v>
      </c>
      <c r="G21" s="65">
        <f t="shared" si="3"/>
        <v>185.40430000000001</v>
      </c>
      <c r="H21" s="65">
        <f t="shared" si="3"/>
        <v>216.61216800000003</v>
      </c>
      <c r="I21" s="66">
        <f t="shared" si="3"/>
        <v>464.67795999999998</v>
      </c>
      <c r="J21" s="66">
        <f t="shared" si="3"/>
        <v>1439.1665240000002</v>
      </c>
      <c r="K21" s="66">
        <f t="shared" si="3"/>
        <v>441.12258800000001</v>
      </c>
      <c r="L21" s="66">
        <f t="shared" si="3"/>
        <v>220.59614000000002</v>
      </c>
      <c r="M21" s="66">
        <f t="shared" si="3"/>
        <v>172.37189600000002</v>
      </c>
      <c r="N21" s="66">
        <f t="shared" si="3"/>
        <v>150.88108399999999</v>
      </c>
      <c r="O21" s="66">
        <f t="shared" si="3"/>
        <v>822.63231600000006</v>
      </c>
      <c r="P21" s="67">
        <f t="shared" si="3"/>
        <v>252.01779999999999</v>
      </c>
      <c r="Q21" s="68">
        <f t="shared" si="3"/>
        <v>4706.4184719999994</v>
      </c>
      <c r="R21" s="69">
        <f t="shared" si="3"/>
        <v>0</v>
      </c>
      <c r="S21" s="66">
        <f t="shared" si="3"/>
        <v>0</v>
      </c>
      <c r="T21" s="66">
        <f t="shared" si="3"/>
        <v>0</v>
      </c>
      <c r="U21" s="66">
        <f t="shared" si="3"/>
        <v>0</v>
      </c>
      <c r="V21" s="66">
        <f t="shared" si="3"/>
        <v>0</v>
      </c>
      <c r="W21" s="66">
        <f t="shared" si="3"/>
        <v>0</v>
      </c>
      <c r="X21" s="66">
        <f t="shared" si="3"/>
        <v>0</v>
      </c>
      <c r="Y21" s="66">
        <f t="shared" si="3"/>
        <v>0</v>
      </c>
      <c r="Z21" s="67">
        <f t="shared" si="3"/>
        <v>0</v>
      </c>
      <c r="AA21" s="66">
        <f t="shared" si="3"/>
        <v>0</v>
      </c>
      <c r="AB21" s="69">
        <f t="shared" si="3"/>
        <v>0</v>
      </c>
      <c r="AC21" s="69">
        <f t="shared" si="3"/>
        <v>17081.010296</v>
      </c>
      <c r="AD21" s="27">
        <f t="shared" si="3"/>
        <v>17081.010296</v>
      </c>
      <c r="AE21" s="14"/>
      <c r="AF21" s="14"/>
      <c r="AG21" s="14"/>
      <c r="AH21" s="14"/>
    </row>
    <row r="22" spans="1:35" x14ac:dyDescent="0.3">
      <c r="A22" s="41"/>
      <c r="D22" s="52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5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4"/>
      <c r="AF22" s="14"/>
      <c r="AG22" s="14"/>
      <c r="AH22" s="14"/>
    </row>
    <row r="23" spans="1:35" ht="13.5" thickBot="1" x14ac:dyDescent="0.35">
      <c r="A23" s="70">
        <v>7546</v>
      </c>
      <c r="B23" s="41" t="s">
        <v>22</v>
      </c>
      <c r="D23" s="17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20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8"/>
      <c r="AE23" s="14"/>
      <c r="AF23" s="14"/>
      <c r="AG23" s="14"/>
      <c r="AH23" s="14"/>
    </row>
    <row r="24" spans="1:35" ht="13.5" thickBot="1" x14ac:dyDescent="0.35">
      <c r="A24" s="71">
        <v>801648460</v>
      </c>
      <c r="B24" s="72" t="s">
        <v>23</v>
      </c>
      <c r="C24" s="73">
        <v>44692</v>
      </c>
      <c r="D24" s="85">
        <f t="shared" ref="D24:D35" si="4">Q24+AD24</f>
        <v>0</v>
      </c>
      <c r="E24" s="86">
        <v>0</v>
      </c>
      <c r="F24" s="86">
        <v>0</v>
      </c>
      <c r="G24" s="86">
        <v>0</v>
      </c>
      <c r="H24" s="86">
        <v>0</v>
      </c>
      <c r="I24" s="86">
        <v>0</v>
      </c>
      <c r="J24" s="86">
        <v>0</v>
      </c>
      <c r="K24" s="86">
        <v>0</v>
      </c>
      <c r="L24" s="86">
        <v>0</v>
      </c>
      <c r="M24" s="86">
        <v>0</v>
      </c>
      <c r="N24" s="86">
        <v>0</v>
      </c>
      <c r="O24" s="86">
        <v>0</v>
      </c>
      <c r="P24" s="87">
        <v>0</v>
      </c>
      <c r="Q24" s="26">
        <f t="shared" ref="Q24:Q35" si="5">SUM(E24:P24)</f>
        <v>0</v>
      </c>
      <c r="R24" s="25">
        <v>0</v>
      </c>
      <c r="S24" s="25">
        <v>0</v>
      </c>
      <c r="T24" s="25">
        <v>0</v>
      </c>
      <c r="U24" s="25">
        <v>0</v>
      </c>
      <c r="V24" s="25">
        <v>0</v>
      </c>
      <c r="W24" s="25">
        <v>0</v>
      </c>
      <c r="X24" s="25">
        <v>0</v>
      </c>
      <c r="Y24" s="25">
        <v>0</v>
      </c>
      <c r="Z24" s="25">
        <v>0</v>
      </c>
      <c r="AA24" s="25">
        <v>0</v>
      </c>
      <c r="AB24" s="25">
        <v>0</v>
      </c>
      <c r="AC24" s="25">
        <v>0</v>
      </c>
      <c r="AD24" s="74">
        <f t="shared" ref="AD24:AD35" si="6">SUM(R24:AC24)</f>
        <v>0</v>
      </c>
      <c r="AE24" s="14"/>
      <c r="AF24" s="14"/>
      <c r="AG24" s="14"/>
      <c r="AH24" s="14"/>
      <c r="AI24" s="28"/>
    </row>
    <row r="25" spans="1:35" ht="13.5" thickBot="1" x14ac:dyDescent="0.3">
      <c r="A25" s="75">
        <v>901056467</v>
      </c>
      <c r="B25" s="76" t="s">
        <v>24</v>
      </c>
      <c r="C25" s="77">
        <v>45785</v>
      </c>
      <c r="D25" s="88">
        <f t="shared" si="4"/>
        <v>5993</v>
      </c>
      <c r="E25" s="86">
        <v>-1.161</v>
      </c>
      <c r="F25" s="86">
        <v>120</v>
      </c>
      <c r="G25" s="86">
        <v>3662</v>
      </c>
      <c r="H25" s="86">
        <v>472</v>
      </c>
      <c r="I25" s="86">
        <v>489</v>
      </c>
      <c r="J25" s="86">
        <v>194</v>
      </c>
      <c r="K25" s="86">
        <v>912</v>
      </c>
      <c r="L25" s="86">
        <v>29</v>
      </c>
      <c r="M25" s="86">
        <v>29</v>
      </c>
      <c r="N25" s="86">
        <v>29</v>
      </c>
      <c r="O25" s="86">
        <v>29</v>
      </c>
      <c r="P25" s="87">
        <v>29.161000000000001</v>
      </c>
      <c r="Q25" s="26">
        <f t="shared" si="5"/>
        <v>5993</v>
      </c>
      <c r="R25" s="25">
        <v>0</v>
      </c>
      <c r="S25" s="25">
        <v>0</v>
      </c>
      <c r="T25" s="25">
        <v>0</v>
      </c>
      <c r="U25" s="25">
        <v>0</v>
      </c>
      <c r="V25" s="25">
        <v>0</v>
      </c>
      <c r="W25" s="25">
        <v>0</v>
      </c>
      <c r="X25" s="25">
        <v>0</v>
      </c>
      <c r="Y25" s="25">
        <v>0</v>
      </c>
      <c r="Z25" s="25">
        <v>0</v>
      </c>
      <c r="AA25" s="25">
        <v>0</v>
      </c>
      <c r="AB25" s="25">
        <v>0</v>
      </c>
      <c r="AC25" s="25">
        <v>0</v>
      </c>
      <c r="AD25" s="79">
        <f t="shared" si="6"/>
        <v>0</v>
      </c>
      <c r="AE25" s="14"/>
      <c r="AF25" s="14"/>
      <c r="AG25" s="14"/>
      <c r="AH25" s="14"/>
      <c r="AI25" s="28"/>
    </row>
    <row r="26" spans="1:35" ht="13.5" thickBot="1" x14ac:dyDescent="0.3">
      <c r="A26" s="75">
        <v>901056468</v>
      </c>
      <c r="B26" s="76" t="s">
        <v>25</v>
      </c>
      <c r="C26" s="77">
        <v>45785</v>
      </c>
      <c r="D26" s="88">
        <f t="shared" si="4"/>
        <v>-3439.9999999999995</v>
      </c>
      <c r="E26" s="86">
        <v>-11.409000000000001</v>
      </c>
      <c r="F26" s="86">
        <v>330</v>
      </c>
      <c r="G26" s="86">
        <v>-6373</v>
      </c>
      <c r="H26" s="86">
        <v>557</v>
      </c>
      <c r="I26" s="86">
        <v>756</v>
      </c>
      <c r="J26" s="86">
        <v>362</v>
      </c>
      <c r="K26" s="86">
        <v>818</v>
      </c>
      <c r="L26" s="86">
        <v>29</v>
      </c>
      <c r="M26" s="86">
        <v>29</v>
      </c>
      <c r="N26" s="86">
        <v>29</v>
      </c>
      <c r="O26" s="86">
        <v>29</v>
      </c>
      <c r="P26" s="87">
        <v>5.4089999999999998</v>
      </c>
      <c r="Q26" s="26">
        <f t="shared" si="5"/>
        <v>-3439.9999999999995</v>
      </c>
      <c r="R26" s="25">
        <v>0</v>
      </c>
      <c r="S26" s="25">
        <v>0</v>
      </c>
      <c r="T26" s="25">
        <v>0</v>
      </c>
      <c r="U26" s="25">
        <v>0</v>
      </c>
      <c r="V26" s="25">
        <v>0</v>
      </c>
      <c r="W26" s="25">
        <v>0</v>
      </c>
      <c r="X26" s="25">
        <v>0</v>
      </c>
      <c r="Y26" s="25">
        <v>0</v>
      </c>
      <c r="Z26" s="25">
        <v>0</v>
      </c>
      <c r="AA26" s="25">
        <v>0</v>
      </c>
      <c r="AB26" s="25">
        <v>0</v>
      </c>
      <c r="AC26" s="25">
        <v>0</v>
      </c>
      <c r="AD26" s="79">
        <f t="shared" si="6"/>
        <v>0</v>
      </c>
      <c r="AE26" s="14"/>
      <c r="AF26" s="14"/>
      <c r="AG26" s="14"/>
      <c r="AH26" s="14"/>
      <c r="AI26" s="28"/>
    </row>
    <row r="27" spans="1:35" ht="13.5" thickBot="1" x14ac:dyDescent="0.3">
      <c r="A27" s="75">
        <v>901490550</v>
      </c>
      <c r="B27" s="76" t="s">
        <v>26</v>
      </c>
      <c r="C27" s="77">
        <v>45609</v>
      </c>
      <c r="D27" s="88">
        <f t="shared" si="4"/>
        <v>7693</v>
      </c>
      <c r="E27" s="86">
        <v>2.2549999999999999</v>
      </c>
      <c r="F27" s="86">
        <v>100</v>
      </c>
      <c r="G27" s="86">
        <v>4924</v>
      </c>
      <c r="H27" s="86">
        <v>693</v>
      </c>
      <c r="I27" s="86">
        <v>604</v>
      </c>
      <c r="J27" s="86">
        <v>211</v>
      </c>
      <c r="K27" s="86">
        <v>955</v>
      </c>
      <c r="L27" s="86">
        <v>30</v>
      </c>
      <c r="M27" s="86">
        <v>30</v>
      </c>
      <c r="N27" s="86">
        <v>30</v>
      </c>
      <c r="O27" s="86">
        <v>30</v>
      </c>
      <c r="P27" s="87">
        <v>83.745000000000005</v>
      </c>
      <c r="Q27" s="26">
        <f t="shared" si="5"/>
        <v>7693</v>
      </c>
      <c r="R27" s="25">
        <v>0</v>
      </c>
      <c r="S27" s="25">
        <v>0</v>
      </c>
      <c r="T27" s="25">
        <v>0</v>
      </c>
      <c r="U27" s="25">
        <v>0</v>
      </c>
      <c r="V27" s="25">
        <v>0</v>
      </c>
      <c r="W27" s="25">
        <v>0</v>
      </c>
      <c r="X27" s="25">
        <v>0</v>
      </c>
      <c r="Y27" s="25">
        <v>0</v>
      </c>
      <c r="Z27" s="25">
        <v>0</v>
      </c>
      <c r="AA27" s="25">
        <v>0</v>
      </c>
      <c r="AB27" s="25">
        <v>0</v>
      </c>
      <c r="AC27" s="25">
        <v>0</v>
      </c>
      <c r="AD27" s="79">
        <f t="shared" si="6"/>
        <v>0</v>
      </c>
      <c r="AE27" s="14"/>
      <c r="AF27" s="14"/>
      <c r="AG27" s="14"/>
      <c r="AH27" s="14"/>
      <c r="AI27" s="28"/>
    </row>
    <row r="28" spans="1:35" ht="13.5" thickBot="1" x14ac:dyDescent="0.3">
      <c r="A28" s="75">
        <v>901624163</v>
      </c>
      <c r="B28" s="76" t="s">
        <v>27</v>
      </c>
      <c r="C28" s="77">
        <v>45412</v>
      </c>
      <c r="D28" s="88">
        <f t="shared" si="4"/>
        <v>9505</v>
      </c>
      <c r="E28" s="86">
        <v>74.622</v>
      </c>
      <c r="F28" s="86">
        <v>94</v>
      </c>
      <c r="G28" s="86">
        <v>5859</v>
      </c>
      <c r="H28" s="86">
        <v>832</v>
      </c>
      <c r="I28" s="86">
        <v>712</v>
      </c>
      <c r="J28" s="86">
        <v>248</v>
      </c>
      <c r="K28" s="86">
        <v>1045</v>
      </c>
      <c r="L28" s="86">
        <v>61</v>
      </c>
      <c r="M28" s="86">
        <v>56</v>
      </c>
      <c r="N28" s="86">
        <v>56</v>
      </c>
      <c r="O28" s="86">
        <v>50.378</v>
      </c>
      <c r="P28" s="87">
        <v>417</v>
      </c>
      <c r="Q28" s="26">
        <f t="shared" si="5"/>
        <v>9505</v>
      </c>
      <c r="R28" s="25">
        <v>0</v>
      </c>
      <c r="S28" s="25">
        <v>0</v>
      </c>
      <c r="T28" s="25">
        <v>0</v>
      </c>
      <c r="U28" s="25">
        <v>0</v>
      </c>
      <c r="V28" s="25">
        <v>0</v>
      </c>
      <c r="W28" s="25">
        <v>0</v>
      </c>
      <c r="X28" s="25">
        <v>0</v>
      </c>
      <c r="Y28" s="25">
        <v>0</v>
      </c>
      <c r="Z28" s="25">
        <v>0</v>
      </c>
      <c r="AA28" s="25">
        <v>0</v>
      </c>
      <c r="AB28" s="25">
        <v>0</v>
      </c>
      <c r="AC28" s="25">
        <v>0</v>
      </c>
      <c r="AD28" s="79">
        <f t="shared" si="6"/>
        <v>0</v>
      </c>
      <c r="AE28" s="14"/>
      <c r="AF28" s="14"/>
      <c r="AG28" s="14"/>
      <c r="AH28" s="14"/>
      <c r="AI28" s="28"/>
    </row>
    <row r="29" spans="1:35" ht="13.5" thickBot="1" x14ac:dyDescent="0.3">
      <c r="A29" s="75">
        <v>901826564</v>
      </c>
      <c r="B29" s="76" t="s">
        <v>28</v>
      </c>
      <c r="C29" s="77">
        <v>45475</v>
      </c>
      <c r="D29" s="88">
        <f t="shared" si="4"/>
        <v>10177.999999999998</v>
      </c>
      <c r="E29" s="86">
        <v>91.173000000000002</v>
      </c>
      <c r="F29" s="86">
        <v>100</v>
      </c>
      <c r="G29" s="86">
        <v>6495</v>
      </c>
      <c r="H29" s="86">
        <v>886</v>
      </c>
      <c r="I29" s="86">
        <v>732</v>
      </c>
      <c r="J29" s="86">
        <v>214</v>
      </c>
      <c r="K29" s="86">
        <v>1044</v>
      </c>
      <c r="L29" s="86">
        <v>56</v>
      </c>
      <c r="M29" s="86">
        <v>56</v>
      </c>
      <c r="N29" s="86">
        <v>56</v>
      </c>
      <c r="O29" s="86">
        <v>30</v>
      </c>
      <c r="P29" s="87">
        <v>417.827</v>
      </c>
      <c r="Q29" s="26">
        <f t="shared" si="5"/>
        <v>10177.999999999998</v>
      </c>
      <c r="R29" s="25">
        <v>0</v>
      </c>
      <c r="S29" s="25">
        <v>0</v>
      </c>
      <c r="T29" s="25">
        <v>0</v>
      </c>
      <c r="U29" s="25">
        <v>0</v>
      </c>
      <c r="V29" s="25">
        <v>0</v>
      </c>
      <c r="W29" s="25">
        <v>0</v>
      </c>
      <c r="X29" s="25">
        <v>0</v>
      </c>
      <c r="Y29" s="25">
        <v>0</v>
      </c>
      <c r="Z29" s="25">
        <v>0</v>
      </c>
      <c r="AA29" s="25">
        <v>0</v>
      </c>
      <c r="AB29" s="25">
        <v>0</v>
      </c>
      <c r="AC29" s="25">
        <v>0</v>
      </c>
      <c r="AD29" s="79">
        <f t="shared" si="6"/>
        <v>0</v>
      </c>
      <c r="AE29" s="14"/>
      <c r="AF29" s="14"/>
      <c r="AG29" s="14"/>
      <c r="AH29" s="14"/>
      <c r="AI29" s="28"/>
    </row>
    <row r="30" spans="1:35" ht="13.5" thickBot="1" x14ac:dyDescent="0.3">
      <c r="A30" s="75">
        <v>901904770</v>
      </c>
      <c r="B30" s="76" t="s">
        <v>29</v>
      </c>
      <c r="C30" s="77">
        <v>44560</v>
      </c>
      <c r="D30" s="88">
        <f t="shared" si="4"/>
        <v>143</v>
      </c>
      <c r="E30" s="86">
        <v>6.1630000000000003</v>
      </c>
      <c r="F30" s="86">
        <v>10</v>
      </c>
      <c r="G30" s="86">
        <v>10</v>
      </c>
      <c r="H30" s="86">
        <v>10</v>
      </c>
      <c r="I30" s="86">
        <v>10</v>
      </c>
      <c r="J30" s="86">
        <v>10</v>
      </c>
      <c r="K30" s="86">
        <v>10</v>
      </c>
      <c r="L30" s="86">
        <v>34</v>
      </c>
      <c r="M30" s="86">
        <v>10</v>
      </c>
      <c r="N30" s="86">
        <v>10</v>
      </c>
      <c r="O30" s="86">
        <v>10</v>
      </c>
      <c r="P30" s="87">
        <v>12.837</v>
      </c>
      <c r="Q30" s="26">
        <f t="shared" si="5"/>
        <v>143</v>
      </c>
      <c r="R30" s="25">
        <v>0</v>
      </c>
      <c r="S30" s="25">
        <v>0</v>
      </c>
      <c r="T30" s="25">
        <v>0</v>
      </c>
      <c r="U30" s="25">
        <v>0</v>
      </c>
      <c r="V30" s="25">
        <v>0</v>
      </c>
      <c r="W30" s="25">
        <v>0</v>
      </c>
      <c r="X30" s="25">
        <v>0</v>
      </c>
      <c r="Y30" s="25">
        <v>0</v>
      </c>
      <c r="Z30" s="25">
        <v>0</v>
      </c>
      <c r="AA30" s="25">
        <v>0</v>
      </c>
      <c r="AB30" s="25">
        <v>0</v>
      </c>
      <c r="AC30" s="25">
        <v>0</v>
      </c>
      <c r="AD30" s="79">
        <f t="shared" si="6"/>
        <v>0</v>
      </c>
      <c r="AE30" s="14"/>
      <c r="AF30" s="14"/>
      <c r="AG30" s="14"/>
      <c r="AH30" s="14"/>
      <c r="AI30" s="28"/>
    </row>
    <row r="31" spans="1:35" ht="13.5" thickBot="1" x14ac:dyDescent="0.3">
      <c r="A31" s="75">
        <v>901904772</v>
      </c>
      <c r="B31" s="76" t="s">
        <v>30</v>
      </c>
      <c r="C31" s="77">
        <v>45785</v>
      </c>
      <c r="D31" s="88">
        <f t="shared" si="4"/>
        <v>370</v>
      </c>
      <c r="E31" s="86">
        <v>17.858000000000001</v>
      </c>
      <c r="F31" s="86">
        <v>30</v>
      </c>
      <c r="G31" s="86">
        <v>30</v>
      </c>
      <c r="H31" s="86">
        <v>30</v>
      </c>
      <c r="I31" s="86">
        <v>40</v>
      </c>
      <c r="J31" s="86">
        <v>40</v>
      </c>
      <c r="K31" s="86">
        <v>40</v>
      </c>
      <c r="L31" s="86">
        <v>73</v>
      </c>
      <c r="M31" s="86">
        <v>20</v>
      </c>
      <c r="N31" s="86">
        <v>20</v>
      </c>
      <c r="O31" s="86">
        <v>20</v>
      </c>
      <c r="P31" s="87">
        <v>9.1419999999999995</v>
      </c>
      <c r="Q31" s="26">
        <f t="shared" si="5"/>
        <v>370</v>
      </c>
      <c r="R31" s="25">
        <v>0</v>
      </c>
      <c r="S31" s="25">
        <v>0</v>
      </c>
      <c r="T31" s="25">
        <v>0</v>
      </c>
      <c r="U31" s="25">
        <v>0</v>
      </c>
      <c r="V31" s="25">
        <v>0</v>
      </c>
      <c r="W31" s="25">
        <v>0</v>
      </c>
      <c r="X31" s="25">
        <v>0</v>
      </c>
      <c r="Y31" s="25">
        <v>0</v>
      </c>
      <c r="Z31" s="25">
        <v>0</v>
      </c>
      <c r="AA31" s="25">
        <v>0</v>
      </c>
      <c r="AB31" s="25">
        <v>0</v>
      </c>
      <c r="AC31" s="25">
        <v>0</v>
      </c>
      <c r="AD31" s="79">
        <f t="shared" si="6"/>
        <v>0</v>
      </c>
      <c r="AE31" s="14"/>
      <c r="AF31" s="14"/>
      <c r="AG31" s="14"/>
      <c r="AH31" s="14"/>
      <c r="AI31" s="28"/>
    </row>
    <row r="32" spans="1:35" ht="13.5" thickBot="1" x14ac:dyDescent="0.3">
      <c r="A32" s="75">
        <v>901904773</v>
      </c>
      <c r="B32" s="76" t="s">
        <v>31</v>
      </c>
      <c r="C32" s="77">
        <v>45785</v>
      </c>
      <c r="D32" s="88">
        <f t="shared" si="4"/>
        <v>5</v>
      </c>
      <c r="E32" s="86">
        <v>0</v>
      </c>
      <c r="F32" s="86">
        <v>0</v>
      </c>
      <c r="G32" s="86">
        <v>0</v>
      </c>
      <c r="H32" s="86">
        <v>0</v>
      </c>
      <c r="I32" s="86">
        <v>0</v>
      </c>
      <c r="J32" s="86">
        <v>0</v>
      </c>
      <c r="K32" s="86">
        <v>0</v>
      </c>
      <c r="L32" s="86">
        <v>0</v>
      </c>
      <c r="M32" s="86">
        <v>0</v>
      </c>
      <c r="N32" s="86">
        <v>0</v>
      </c>
      <c r="O32" s="86">
        <v>0</v>
      </c>
      <c r="P32" s="87">
        <v>5</v>
      </c>
      <c r="Q32" s="26">
        <f t="shared" si="5"/>
        <v>5</v>
      </c>
      <c r="R32" s="25">
        <v>0</v>
      </c>
      <c r="S32" s="25">
        <v>0</v>
      </c>
      <c r="T32" s="25">
        <v>0</v>
      </c>
      <c r="U32" s="25">
        <v>0</v>
      </c>
      <c r="V32" s="25">
        <v>0</v>
      </c>
      <c r="W32" s="25">
        <v>0</v>
      </c>
      <c r="X32" s="25">
        <v>0</v>
      </c>
      <c r="Y32" s="25">
        <v>0</v>
      </c>
      <c r="Z32" s="25">
        <v>0</v>
      </c>
      <c r="AA32" s="25">
        <v>0</v>
      </c>
      <c r="AB32" s="25">
        <v>0</v>
      </c>
      <c r="AC32" s="25">
        <v>0</v>
      </c>
      <c r="AD32" s="79">
        <f t="shared" si="6"/>
        <v>0</v>
      </c>
      <c r="AE32" s="14"/>
      <c r="AF32" s="14"/>
      <c r="AG32" s="14"/>
      <c r="AH32" s="14"/>
      <c r="AI32" s="28"/>
    </row>
    <row r="33" spans="1:35" ht="13.5" thickBot="1" x14ac:dyDescent="0.35">
      <c r="A33" s="89">
        <v>901904774</v>
      </c>
      <c r="B33" s="90" t="s">
        <v>32</v>
      </c>
      <c r="C33" s="81">
        <v>45785</v>
      </c>
      <c r="D33" s="91">
        <f t="shared" si="4"/>
        <v>5</v>
      </c>
      <c r="E33" s="92">
        <v>0</v>
      </c>
      <c r="F33" s="92">
        <v>0</v>
      </c>
      <c r="G33" s="92">
        <v>0</v>
      </c>
      <c r="H33" s="92">
        <v>0</v>
      </c>
      <c r="I33" s="92">
        <v>0</v>
      </c>
      <c r="J33" s="92">
        <v>0</v>
      </c>
      <c r="K33" s="92">
        <v>0</v>
      </c>
      <c r="L33" s="92">
        <v>0</v>
      </c>
      <c r="M33" s="92">
        <v>0</v>
      </c>
      <c r="N33" s="92">
        <v>0</v>
      </c>
      <c r="O33" s="92">
        <v>0</v>
      </c>
      <c r="P33" s="93">
        <v>5</v>
      </c>
      <c r="Q33" s="26">
        <f t="shared" si="5"/>
        <v>5</v>
      </c>
      <c r="R33" s="25">
        <v>0</v>
      </c>
      <c r="S33" s="25">
        <v>0</v>
      </c>
      <c r="T33" s="25">
        <v>0</v>
      </c>
      <c r="U33" s="25">
        <v>0</v>
      </c>
      <c r="V33" s="25">
        <v>0</v>
      </c>
      <c r="W33" s="25">
        <v>0</v>
      </c>
      <c r="X33" s="25">
        <v>0</v>
      </c>
      <c r="Y33" s="25">
        <v>0</v>
      </c>
      <c r="Z33" s="25">
        <v>0</v>
      </c>
      <c r="AA33" s="25">
        <v>0</v>
      </c>
      <c r="AB33" s="25">
        <v>0</v>
      </c>
      <c r="AC33" s="25">
        <v>0</v>
      </c>
      <c r="AD33" s="79">
        <f t="shared" si="6"/>
        <v>0</v>
      </c>
      <c r="AE33" s="14"/>
      <c r="AF33" s="14"/>
      <c r="AG33" s="14"/>
      <c r="AH33" s="14"/>
      <c r="AI33" s="28"/>
    </row>
    <row r="34" spans="1:35" ht="13.5" thickBot="1" x14ac:dyDescent="0.35">
      <c r="A34" s="89">
        <v>904539746</v>
      </c>
      <c r="B34" s="90" t="s">
        <v>69</v>
      </c>
      <c r="C34" s="81">
        <v>46203</v>
      </c>
      <c r="D34" s="91">
        <v>61732</v>
      </c>
      <c r="E34" s="92">
        <v>1.9379999999999999</v>
      </c>
      <c r="F34" s="92">
        <v>1.516</v>
      </c>
      <c r="G34" s="92">
        <v>270</v>
      </c>
      <c r="H34" s="92">
        <v>50</v>
      </c>
      <c r="I34" s="92">
        <v>100</v>
      </c>
      <c r="J34" s="92">
        <v>100</v>
      </c>
      <c r="K34" s="92">
        <v>500</v>
      </c>
      <c r="L34" s="92">
        <v>500</v>
      </c>
      <c r="M34" s="92">
        <v>1000</v>
      </c>
      <c r="N34" s="92">
        <v>5000</v>
      </c>
      <c r="O34" s="92">
        <v>10000</v>
      </c>
      <c r="P34" s="93">
        <v>41976.546000000002</v>
      </c>
      <c r="Q34" s="26">
        <f t="shared" ref="Q34" si="7">SUM(E34:P34)</f>
        <v>59500</v>
      </c>
      <c r="R34" s="25">
        <v>100</v>
      </c>
      <c r="S34" s="25">
        <v>100</v>
      </c>
      <c r="T34" s="25">
        <v>100</v>
      </c>
      <c r="U34" s="25">
        <v>100</v>
      </c>
      <c r="V34" s="25">
        <v>100</v>
      </c>
      <c r="W34" s="25">
        <v>100</v>
      </c>
      <c r="X34" s="25">
        <v>100</v>
      </c>
      <c r="Y34" s="25">
        <v>100</v>
      </c>
      <c r="Z34" s="25">
        <v>100</v>
      </c>
      <c r="AA34" s="25">
        <v>100</v>
      </c>
      <c r="AB34" s="25">
        <v>100</v>
      </c>
      <c r="AC34" s="25">
        <v>2232</v>
      </c>
      <c r="AD34" s="79">
        <f t="shared" ref="AD34" si="8">SUM(R34:AC34)</f>
        <v>3332</v>
      </c>
      <c r="AE34" s="14"/>
      <c r="AF34" s="14"/>
      <c r="AG34" s="14"/>
      <c r="AH34" s="14"/>
      <c r="AI34" s="28"/>
    </row>
    <row r="35" spans="1:35" ht="13.5" thickBot="1" x14ac:dyDescent="0.35">
      <c r="A35" s="80" t="s">
        <v>33</v>
      </c>
      <c r="B35" s="9" t="s">
        <v>34</v>
      </c>
      <c r="C35" s="94">
        <v>45785</v>
      </c>
      <c r="D35" s="95">
        <f t="shared" si="4"/>
        <v>377</v>
      </c>
      <c r="E35" s="96">
        <v>0</v>
      </c>
      <c r="F35" s="96">
        <v>0</v>
      </c>
      <c r="G35" s="96">
        <v>0</v>
      </c>
      <c r="H35" s="96">
        <v>0</v>
      </c>
      <c r="I35" s="96">
        <v>0</v>
      </c>
      <c r="J35" s="96">
        <v>0</v>
      </c>
      <c r="K35" s="96">
        <v>0</v>
      </c>
      <c r="L35" s="96">
        <v>0</v>
      </c>
      <c r="M35" s="96">
        <v>0</v>
      </c>
      <c r="N35" s="96">
        <v>0</v>
      </c>
      <c r="O35" s="96">
        <v>0</v>
      </c>
      <c r="P35" s="97">
        <v>0</v>
      </c>
      <c r="Q35" s="26">
        <f t="shared" si="5"/>
        <v>0</v>
      </c>
      <c r="R35" s="98">
        <v>0</v>
      </c>
      <c r="S35" s="98">
        <v>0</v>
      </c>
      <c r="T35" s="98">
        <v>0</v>
      </c>
      <c r="U35" s="98">
        <v>0</v>
      </c>
      <c r="V35" s="98">
        <v>0</v>
      </c>
      <c r="W35" s="98">
        <v>0</v>
      </c>
      <c r="X35" s="98">
        <v>0</v>
      </c>
      <c r="Y35" s="98">
        <v>0</v>
      </c>
      <c r="Z35" s="99">
        <v>0</v>
      </c>
      <c r="AA35" s="98">
        <v>0</v>
      </c>
      <c r="AB35" s="98">
        <v>0</v>
      </c>
      <c r="AC35" s="98">
        <v>377</v>
      </c>
      <c r="AD35" s="79">
        <f t="shared" si="6"/>
        <v>377</v>
      </c>
      <c r="AE35" s="14"/>
      <c r="AF35" s="14"/>
      <c r="AG35" s="14"/>
      <c r="AH35" s="14"/>
      <c r="AI35" s="28"/>
    </row>
    <row r="36" spans="1:35" ht="13.5" thickBot="1" x14ac:dyDescent="0.35">
      <c r="A36" s="29" t="s">
        <v>35</v>
      </c>
      <c r="B36" s="49"/>
      <c r="C36" s="84"/>
      <c r="D36" s="64">
        <f t="shared" ref="D36:AD36" si="9">+SUBTOTAL(9,D24:D35)</f>
        <v>92561</v>
      </c>
      <c r="E36" s="64">
        <f t="shared" si="9"/>
        <v>181.43900000000002</v>
      </c>
      <c r="F36" s="64">
        <f t="shared" si="9"/>
        <v>785.51599999999996</v>
      </c>
      <c r="G36" s="64">
        <f t="shared" si="9"/>
        <v>14877</v>
      </c>
      <c r="H36" s="64">
        <f t="shared" si="9"/>
        <v>3530</v>
      </c>
      <c r="I36" s="64">
        <f t="shared" si="9"/>
        <v>3443</v>
      </c>
      <c r="J36" s="64">
        <f t="shared" si="9"/>
        <v>1379</v>
      </c>
      <c r="K36" s="64">
        <f t="shared" si="9"/>
        <v>5324</v>
      </c>
      <c r="L36" s="64">
        <f t="shared" si="9"/>
        <v>812</v>
      </c>
      <c r="M36" s="64">
        <f t="shared" si="9"/>
        <v>1230</v>
      </c>
      <c r="N36" s="64">
        <f t="shared" si="9"/>
        <v>5230</v>
      </c>
      <c r="O36" s="64">
        <f t="shared" si="9"/>
        <v>10198.378000000001</v>
      </c>
      <c r="P36" s="64">
        <f t="shared" si="9"/>
        <v>42961.667000000001</v>
      </c>
      <c r="Q36" s="64">
        <f t="shared" si="9"/>
        <v>89952</v>
      </c>
      <c r="R36" s="64">
        <f t="shared" si="9"/>
        <v>100</v>
      </c>
      <c r="S36" s="64">
        <f t="shared" si="9"/>
        <v>100</v>
      </c>
      <c r="T36" s="64">
        <f t="shared" si="9"/>
        <v>100</v>
      </c>
      <c r="U36" s="64">
        <f t="shared" si="9"/>
        <v>100</v>
      </c>
      <c r="V36" s="64">
        <f t="shared" si="9"/>
        <v>100</v>
      </c>
      <c r="W36" s="64">
        <f t="shared" si="9"/>
        <v>100</v>
      </c>
      <c r="X36" s="64">
        <f t="shared" si="9"/>
        <v>100</v>
      </c>
      <c r="Y36" s="64">
        <f t="shared" si="9"/>
        <v>100</v>
      </c>
      <c r="Z36" s="64">
        <f t="shared" si="9"/>
        <v>100</v>
      </c>
      <c r="AA36" s="64">
        <f t="shared" si="9"/>
        <v>100</v>
      </c>
      <c r="AB36" s="64">
        <f t="shared" si="9"/>
        <v>100</v>
      </c>
      <c r="AC36" s="64">
        <f t="shared" si="9"/>
        <v>2609</v>
      </c>
      <c r="AD36" s="100">
        <f t="shared" si="9"/>
        <v>3709</v>
      </c>
      <c r="AE36" s="14"/>
      <c r="AF36" s="14"/>
      <c r="AG36" s="14"/>
      <c r="AH36" s="14"/>
    </row>
    <row r="37" spans="1:35" x14ac:dyDescent="0.3">
      <c r="A37" s="41"/>
      <c r="D37" s="52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01"/>
      <c r="Q37" s="5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4"/>
      <c r="AF37" s="14"/>
      <c r="AG37" s="14"/>
      <c r="AH37" s="14"/>
    </row>
    <row r="38" spans="1:35" ht="13.5" thickBot="1" x14ac:dyDescent="0.35">
      <c r="A38" s="70">
        <v>7555</v>
      </c>
      <c r="B38" s="41" t="s">
        <v>36</v>
      </c>
      <c r="D38" s="40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20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4"/>
      <c r="AF38" s="14"/>
      <c r="AG38" s="14"/>
      <c r="AH38" s="14"/>
    </row>
    <row r="39" spans="1:35" ht="13.5" thickBot="1" x14ac:dyDescent="0.3">
      <c r="A39" s="102">
        <v>900959223</v>
      </c>
      <c r="B39" s="55" t="s">
        <v>37</v>
      </c>
      <c r="C39" s="73">
        <v>43830</v>
      </c>
      <c r="D39" s="57">
        <f>Q39+AD39</f>
        <v>0</v>
      </c>
      <c r="E39" s="25">
        <v>0</v>
      </c>
      <c r="F39" s="25">
        <v>0</v>
      </c>
      <c r="G39" s="25">
        <v>0</v>
      </c>
      <c r="H39" s="25">
        <v>0</v>
      </c>
      <c r="I39" s="25">
        <v>0</v>
      </c>
      <c r="J39" s="25">
        <v>0</v>
      </c>
      <c r="K39" s="25">
        <v>0</v>
      </c>
      <c r="L39" s="25">
        <v>0</v>
      </c>
      <c r="M39" s="25">
        <v>0</v>
      </c>
      <c r="N39" s="25">
        <v>0</v>
      </c>
      <c r="O39" s="25">
        <v>0</v>
      </c>
      <c r="P39" s="25">
        <v>0</v>
      </c>
      <c r="Q39" s="26">
        <f>SUM(E39:P39)</f>
        <v>0</v>
      </c>
      <c r="R39" s="25">
        <v>0</v>
      </c>
      <c r="S39" s="25">
        <v>0</v>
      </c>
      <c r="T39" s="25">
        <v>0</v>
      </c>
      <c r="U39" s="25">
        <v>0</v>
      </c>
      <c r="V39" s="25">
        <v>0</v>
      </c>
      <c r="W39" s="25">
        <v>0</v>
      </c>
      <c r="X39" s="25">
        <v>0</v>
      </c>
      <c r="Y39" s="25">
        <v>0</v>
      </c>
      <c r="Z39" s="25">
        <v>0</v>
      </c>
      <c r="AA39" s="25">
        <v>0</v>
      </c>
      <c r="AB39" s="25">
        <v>0</v>
      </c>
      <c r="AC39" s="25">
        <v>0</v>
      </c>
      <c r="AD39" s="103">
        <f>SUM(R39:AC39)</f>
        <v>0</v>
      </c>
      <c r="AE39" s="14"/>
      <c r="AF39" s="14"/>
      <c r="AG39" s="14"/>
      <c r="AH39" s="14"/>
      <c r="AI39" s="28"/>
    </row>
    <row r="40" spans="1:35" ht="13.5" thickBot="1" x14ac:dyDescent="0.3">
      <c r="A40" s="75">
        <v>902178838</v>
      </c>
      <c r="B40" s="76" t="s">
        <v>38</v>
      </c>
      <c r="C40" s="81">
        <v>44708</v>
      </c>
      <c r="D40" s="78">
        <f>Q40+AD40</f>
        <v>1300</v>
      </c>
      <c r="E40" s="25">
        <v>107.703</v>
      </c>
      <c r="F40" s="25">
        <v>110</v>
      </c>
      <c r="G40" s="25">
        <v>110</v>
      </c>
      <c r="H40" s="25">
        <v>110</v>
      </c>
      <c r="I40" s="25">
        <v>110</v>
      </c>
      <c r="J40" s="25">
        <v>110</v>
      </c>
      <c r="K40" s="25">
        <v>105.52</v>
      </c>
      <c r="L40" s="25">
        <v>105.52</v>
      </c>
      <c r="M40" s="25">
        <v>105.52</v>
      </c>
      <c r="N40" s="25">
        <v>105.52</v>
      </c>
      <c r="O40" s="25">
        <v>105.52</v>
      </c>
      <c r="P40" s="25">
        <v>114.697</v>
      </c>
      <c r="Q40" s="26">
        <f>SUM(E40:P40)</f>
        <v>1300</v>
      </c>
      <c r="R40" s="25">
        <v>0</v>
      </c>
      <c r="S40" s="25">
        <v>0</v>
      </c>
      <c r="T40" s="25">
        <v>0</v>
      </c>
      <c r="U40" s="25">
        <v>0</v>
      </c>
      <c r="V40" s="25">
        <v>0</v>
      </c>
      <c r="W40" s="25">
        <v>0</v>
      </c>
      <c r="X40" s="25">
        <v>0</v>
      </c>
      <c r="Y40" s="25">
        <v>0</v>
      </c>
      <c r="Z40" s="25">
        <v>0</v>
      </c>
      <c r="AA40" s="25">
        <v>0</v>
      </c>
      <c r="AB40" s="25">
        <v>0</v>
      </c>
      <c r="AC40" s="25">
        <v>0</v>
      </c>
      <c r="AD40" s="79">
        <f>SUM(R40:AC40)</f>
        <v>0</v>
      </c>
      <c r="AE40" s="14"/>
      <c r="AF40" s="14"/>
      <c r="AG40" s="14"/>
      <c r="AH40" s="14"/>
      <c r="AI40" s="28"/>
    </row>
    <row r="41" spans="1:35" ht="13.5" thickBot="1" x14ac:dyDescent="0.3">
      <c r="A41" s="104">
        <v>902472308</v>
      </c>
      <c r="B41" s="76" t="s">
        <v>39</v>
      </c>
      <c r="C41" s="81">
        <v>44708</v>
      </c>
      <c r="D41" s="78">
        <f>Q41+AD41</f>
        <v>0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25">
        <v>0</v>
      </c>
      <c r="M41" s="25">
        <v>0</v>
      </c>
      <c r="N41" s="25">
        <v>0</v>
      </c>
      <c r="O41" s="25">
        <v>0</v>
      </c>
      <c r="P41" s="25">
        <v>0</v>
      </c>
      <c r="Q41" s="26">
        <f>SUM(E41:P41)</f>
        <v>0</v>
      </c>
      <c r="R41" s="25">
        <v>0</v>
      </c>
      <c r="S41" s="25">
        <v>0</v>
      </c>
      <c r="T41" s="25">
        <v>0</v>
      </c>
      <c r="U41" s="25">
        <v>0</v>
      </c>
      <c r="V41" s="25">
        <v>0</v>
      </c>
      <c r="W41" s="25">
        <v>0</v>
      </c>
      <c r="X41" s="25">
        <v>0</v>
      </c>
      <c r="Y41" s="25">
        <v>0</v>
      </c>
      <c r="Z41" s="25">
        <v>0</v>
      </c>
      <c r="AA41" s="25">
        <v>0</v>
      </c>
      <c r="AB41" s="25">
        <v>0</v>
      </c>
      <c r="AC41" s="25">
        <v>0</v>
      </c>
      <c r="AD41" s="79">
        <f>SUM(R41:AC41)</f>
        <v>0</v>
      </c>
      <c r="AE41" s="14"/>
      <c r="AF41" s="14"/>
      <c r="AG41" s="14"/>
      <c r="AH41" s="14"/>
      <c r="AI41" s="28"/>
    </row>
    <row r="42" spans="1:35" ht="13.5" thickBot="1" x14ac:dyDescent="0.3">
      <c r="A42" s="104">
        <v>903814003</v>
      </c>
      <c r="B42" s="76" t="s">
        <v>40</v>
      </c>
      <c r="C42" s="105">
        <v>46022</v>
      </c>
      <c r="D42" s="78">
        <f>Q42+AD42</f>
        <v>2808.4650000000006</v>
      </c>
      <c r="E42" s="25">
        <v>0</v>
      </c>
      <c r="F42" s="25">
        <v>0</v>
      </c>
      <c r="G42" s="25">
        <v>0</v>
      </c>
      <c r="H42" s="25">
        <v>0</v>
      </c>
      <c r="I42" s="25">
        <v>0</v>
      </c>
      <c r="J42" s="25">
        <v>0</v>
      </c>
      <c r="K42" s="25">
        <v>2057.8890000000001</v>
      </c>
      <c r="L42" s="25">
        <v>47.889000000000003</v>
      </c>
      <c r="M42" s="25">
        <v>67.888999999999996</v>
      </c>
      <c r="N42" s="25">
        <v>53.107999999999997</v>
      </c>
      <c r="O42" s="25">
        <v>64.817999999999998</v>
      </c>
      <c r="P42" s="25">
        <v>516.87199999999996</v>
      </c>
      <c r="Q42" s="26">
        <f>SUM(E42:P42)</f>
        <v>2808.4650000000006</v>
      </c>
      <c r="R42" s="25">
        <v>0</v>
      </c>
      <c r="S42" s="25">
        <v>0</v>
      </c>
      <c r="T42" s="25">
        <v>0</v>
      </c>
      <c r="U42" s="25">
        <v>0</v>
      </c>
      <c r="V42" s="25">
        <v>0</v>
      </c>
      <c r="W42" s="25">
        <v>0</v>
      </c>
      <c r="X42" s="25">
        <v>0</v>
      </c>
      <c r="Y42" s="25">
        <v>0</v>
      </c>
      <c r="Z42" s="25">
        <v>0</v>
      </c>
      <c r="AA42" s="25">
        <v>0</v>
      </c>
      <c r="AB42" s="25">
        <v>0</v>
      </c>
      <c r="AC42" s="25">
        <v>0</v>
      </c>
      <c r="AD42" s="79">
        <f>SUM(R42:AC42)</f>
        <v>0</v>
      </c>
      <c r="AE42" s="14"/>
      <c r="AF42" s="14"/>
      <c r="AG42" s="14"/>
      <c r="AH42" s="14"/>
      <c r="AI42" s="28"/>
    </row>
    <row r="43" spans="1:35" ht="13.5" thickBot="1" x14ac:dyDescent="0.35">
      <c r="A43" s="48" t="s">
        <v>41</v>
      </c>
      <c r="B43" s="49"/>
      <c r="C43" s="31"/>
      <c r="D43" s="51">
        <f t="shared" ref="D43:AD43" si="10">+SUBTOTAL(9,D39:D42)</f>
        <v>4108.4650000000001</v>
      </c>
      <c r="E43" s="64">
        <f t="shared" si="10"/>
        <v>107.703</v>
      </c>
      <c r="F43" s="65">
        <f t="shared" si="10"/>
        <v>110</v>
      </c>
      <c r="G43" s="65">
        <f t="shared" si="10"/>
        <v>110</v>
      </c>
      <c r="H43" s="65">
        <f t="shared" si="10"/>
        <v>110</v>
      </c>
      <c r="I43" s="66">
        <f t="shared" si="10"/>
        <v>110</v>
      </c>
      <c r="J43" s="66">
        <f t="shared" si="10"/>
        <v>110</v>
      </c>
      <c r="K43" s="66">
        <f t="shared" si="10"/>
        <v>2163.4090000000001</v>
      </c>
      <c r="L43" s="66">
        <f t="shared" si="10"/>
        <v>153.40899999999999</v>
      </c>
      <c r="M43" s="66">
        <f t="shared" si="10"/>
        <v>173.40899999999999</v>
      </c>
      <c r="N43" s="66">
        <f t="shared" si="10"/>
        <v>158.62799999999999</v>
      </c>
      <c r="O43" s="66">
        <f t="shared" si="10"/>
        <v>170.33799999999999</v>
      </c>
      <c r="P43" s="67">
        <f t="shared" si="10"/>
        <v>631.56899999999996</v>
      </c>
      <c r="Q43" s="68">
        <f t="shared" si="10"/>
        <v>4108.4650000000001</v>
      </c>
      <c r="R43" s="69">
        <f t="shared" si="10"/>
        <v>0</v>
      </c>
      <c r="S43" s="66">
        <f t="shared" si="10"/>
        <v>0</v>
      </c>
      <c r="T43" s="66">
        <f t="shared" si="10"/>
        <v>0</v>
      </c>
      <c r="U43" s="66">
        <f t="shared" si="10"/>
        <v>0</v>
      </c>
      <c r="V43" s="66">
        <f t="shared" si="10"/>
        <v>0</v>
      </c>
      <c r="W43" s="66">
        <f t="shared" si="10"/>
        <v>0</v>
      </c>
      <c r="X43" s="66">
        <f t="shared" si="10"/>
        <v>0</v>
      </c>
      <c r="Y43" s="66">
        <f t="shared" si="10"/>
        <v>0</v>
      </c>
      <c r="Z43" s="67">
        <f t="shared" si="10"/>
        <v>0</v>
      </c>
      <c r="AA43" s="66">
        <f t="shared" si="10"/>
        <v>0</v>
      </c>
      <c r="AB43" s="69">
        <f t="shared" si="10"/>
        <v>0</v>
      </c>
      <c r="AC43" s="69">
        <f t="shared" si="10"/>
        <v>0</v>
      </c>
      <c r="AD43" s="27">
        <f t="shared" si="10"/>
        <v>0</v>
      </c>
      <c r="AE43" s="14"/>
      <c r="AF43" s="14"/>
      <c r="AG43" s="14"/>
      <c r="AH43" s="14"/>
    </row>
    <row r="44" spans="1:35" x14ac:dyDescent="0.3">
      <c r="A44" s="41"/>
      <c r="D44" s="52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5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4"/>
      <c r="AF44" s="14"/>
      <c r="AG44" s="14"/>
      <c r="AH44" s="14"/>
    </row>
    <row r="45" spans="1:35" ht="13.5" thickBot="1" x14ac:dyDescent="0.35">
      <c r="A45" s="41">
        <v>5450</v>
      </c>
      <c r="B45" s="41" t="s">
        <v>42</v>
      </c>
      <c r="D45" s="40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20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4"/>
      <c r="AF45" s="14"/>
      <c r="AG45" s="14"/>
      <c r="AH45" s="14"/>
    </row>
    <row r="46" spans="1:35" ht="13.5" thickBot="1" x14ac:dyDescent="0.3">
      <c r="A46" s="102">
        <v>800062516</v>
      </c>
      <c r="B46" s="55" t="s">
        <v>43</v>
      </c>
      <c r="C46" s="106">
        <v>47422</v>
      </c>
      <c r="D46" s="57">
        <f t="shared" ref="D46:D54" si="11">Q46+AD46</f>
        <v>0</v>
      </c>
      <c r="E46" s="25">
        <v>0</v>
      </c>
      <c r="F46" s="25">
        <v>0</v>
      </c>
      <c r="G46" s="25">
        <v>0</v>
      </c>
      <c r="H46" s="25">
        <v>0</v>
      </c>
      <c r="I46" s="25">
        <v>0</v>
      </c>
      <c r="J46" s="25">
        <v>0</v>
      </c>
      <c r="K46" s="25">
        <v>0</v>
      </c>
      <c r="L46" s="25">
        <v>0</v>
      </c>
      <c r="M46" s="25">
        <v>0</v>
      </c>
      <c r="N46" s="25">
        <v>0</v>
      </c>
      <c r="O46" s="25">
        <v>0</v>
      </c>
      <c r="P46" s="25">
        <v>0</v>
      </c>
      <c r="Q46" s="26">
        <f t="shared" ref="Q46:Q54" si="12">SUM(E46:P46)</f>
        <v>0</v>
      </c>
      <c r="R46" s="25">
        <v>0</v>
      </c>
      <c r="S46" s="25">
        <v>0</v>
      </c>
      <c r="T46" s="25">
        <v>0</v>
      </c>
      <c r="U46" s="25">
        <v>0</v>
      </c>
      <c r="V46" s="25">
        <v>0</v>
      </c>
      <c r="W46" s="25">
        <v>0</v>
      </c>
      <c r="X46" s="25">
        <v>0</v>
      </c>
      <c r="Y46" s="25">
        <v>0</v>
      </c>
      <c r="Z46" s="25">
        <v>0</v>
      </c>
      <c r="AA46" s="25">
        <v>0</v>
      </c>
      <c r="AB46" s="25">
        <v>0</v>
      </c>
      <c r="AC46" s="25">
        <v>0</v>
      </c>
      <c r="AD46" s="103">
        <f t="shared" ref="AD46:AD54" si="13">SUM(R46:AC46)</f>
        <v>0</v>
      </c>
      <c r="AE46" s="14"/>
      <c r="AF46" s="14"/>
      <c r="AG46" s="14"/>
      <c r="AH46" s="14"/>
      <c r="AI46" s="28"/>
    </row>
    <row r="47" spans="1:35" ht="13.5" thickBot="1" x14ac:dyDescent="0.3">
      <c r="A47" s="75">
        <v>800062777</v>
      </c>
      <c r="B47" s="76" t="s">
        <v>44</v>
      </c>
      <c r="C47" s="77">
        <v>47422</v>
      </c>
      <c r="D47" s="78">
        <f t="shared" si="11"/>
        <v>0</v>
      </c>
      <c r="E47" s="25">
        <v>0</v>
      </c>
      <c r="F47" s="25">
        <v>0</v>
      </c>
      <c r="G47" s="25">
        <v>0</v>
      </c>
      <c r="H47" s="25">
        <v>0</v>
      </c>
      <c r="I47" s="25">
        <v>0</v>
      </c>
      <c r="J47" s="25">
        <v>0</v>
      </c>
      <c r="K47" s="25">
        <v>0</v>
      </c>
      <c r="L47" s="25">
        <v>0</v>
      </c>
      <c r="M47" s="25">
        <v>0</v>
      </c>
      <c r="N47" s="25">
        <v>0</v>
      </c>
      <c r="O47" s="25">
        <v>0</v>
      </c>
      <c r="P47" s="25">
        <v>0</v>
      </c>
      <c r="Q47" s="26">
        <f t="shared" si="12"/>
        <v>0</v>
      </c>
      <c r="R47" s="25">
        <v>0</v>
      </c>
      <c r="S47" s="25">
        <v>0</v>
      </c>
      <c r="T47" s="25">
        <v>0</v>
      </c>
      <c r="U47" s="25">
        <v>0</v>
      </c>
      <c r="V47" s="25">
        <v>0</v>
      </c>
      <c r="W47" s="25">
        <v>0</v>
      </c>
      <c r="X47" s="25">
        <v>0</v>
      </c>
      <c r="Y47" s="25">
        <v>0</v>
      </c>
      <c r="Z47" s="25">
        <v>0</v>
      </c>
      <c r="AA47" s="25">
        <v>0</v>
      </c>
      <c r="AB47" s="25">
        <v>0</v>
      </c>
      <c r="AC47" s="25">
        <v>0</v>
      </c>
      <c r="AD47" s="79">
        <f t="shared" si="13"/>
        <v>0</v>
      </c>
      <c r="AE47" s="14"/>
      <c r="AF47" s="14"/>
      <c r="AG47" s="14"/>
      <c r="AH47" s="14"/>
      <c r="AI47" s="28"/>
    </row>
    <row r="48" spans="1:35" ht="13.5" thickBot="1" x14ac:dyDescent="0.3">
      <c r="A48" s="75">
        <v>801979678</v>
      </c>
      <c r="B48" s="76" t="s">
        <v>45</v>
      </c>
      <c r="C48" s="77">
        <v>44911</v>
      </c>
      <c r="D48" s="78">
        <f t="shared" si="11"/>
        <v>0</v>
      </c>
      <c r="E48" s="25">
        <v>0</v>
      </c>
      <c r="F48" s="25">
        <v>0</v>
      </c>
      <c r="G48" s="25">
        <v>0</v>
      </c>
      <c r="H48" s="25">
        <v>0</v>
      </c>
      <c r="I48" s="25">
        <v>0</v>
      </c>
      <c r="J48" s="25">
        <v>0</v>
      </c>
      <c r="K48" s="25">
        <v>0</v>
      </c>
      <c r="L48" s="25">
        <v>0</v>
      </c>
      <c r="M48" s="25">
        <v>0</v>
      </c>
      <c r="N48" s="25">
        <v>0</v>
      </c>
      <c r="O48" s="25">
        <v>0</v>
      </c>
      <c r="P48" s="25">
        <v>0</v>
      </c>
      <c r="Q48" s="26">
        <f t="shared" si="12"/>
        <v>0</v>
      </c>
      <c r="R48" s="25">
        <v>0</v>
      </c>
      <c r="S48" s="25">
        <v>0</v>
      </c>
      <c r="T48" s="25">
        <v>0</v>
      </c>
      <c r="U48" s="25">
        <v>0</v>
      </c>
      <c r="V48" s="25">
        <v>0</v>
      </c>
      <c r="W48" s="25">
        <v>0</v>
      </c>
      <c r="X48" s="25">
        <v>0</v>
      </c>
      <c r="Y48" s="25">
        <v>0</v>
      </c>
      <c r="Z48" s="25">
        <v>0</v>
      </c>
      <c r="AA48" s="25">
        <v>0</v>
      </c>
      <c r="AB48" s="25">
        <v>0</v>
      </c>
      <c r="AC48" s="25">
        <v>0</v>
      </c>
      <c r="AD48" s="79">
        <f t="shared" si="13"/>
        <v>0</v>
      </c>
      <c r="AE48" s="14"/>
      <c r="AF48" s="14"/>
      <c r="AG48" s="14"/>
      <c r="AH48" s="14"/>
      <c r="AI48" s="28"/>
    </row>
    <row r="49" spans="1:35" ht="13.5" thickBot="1" x14ac:dyDescent="0.3">
      <c r="A49" s="75">
        <v>901487150</v>
      </c>
      <c r="B49" s="76" t="s">
        <v>46</v>
      </c>
      <c r="C49" s="77">
        <v>47422</v>
      </c>
      <c r="D49" s="78">
        <f t="shared" si="11"/>
        <v>199.255</v>
      </c>
      <c r="E49" s="25">
        <v>0</v>
      </c>
      <c r="F49" s="25">
        <v>0</v>
      </c>
      <c r="G49" s="25">
        <v>0.77100000000000002</v>
      </c>
      <c r="H49" s="25">
        <v>0.77100000000000002</v>
      </c>
      <c r="I49" s="25">
        <v>0.77100000000000002</v>
      </c>
      <c r="J49" s="25">
        <v>0.77100000000000002</v>
      </c>
      <c r="K49" s="25">
        <v>0.77100000000000002</v>
      </c>
      <c r="L49" s="25">
        <v>0.77100000000000002</v>
      </c>
      <c r="M49" s="25">
        <v>0.77100000000000002</v>
      </c>
      <c r="N49" s="25">
        <v>0.77100000000000002</v>
      </c>
      <c r="O49" s="25">
        <v>1.5449999999999999</v>
      </c>
      <c r="P49" s="25">
        <v>1.542</v>
      </c>
      <c r="Q49" s="26">
        <f t="shared" si="12"/>
        <v>9.2550000000000008</v>
      </c>
      <c r="R49" s="25">
        <v>15.833</v>
      </c>
      <c r="S49" s="25">
        <v>15.833</v>
      </c>
      <c r="T49" s="25">
        <v>15.833</v>
      </c>
      <c r="U49" s="25">
        <v>15.833</v>
      </c>
      <c r="V49" s="25">
        <v>15.833</v>
      </c>
      <c r="W49" s="25">
        <v>15.833</v>
      </c>
      <c r="X49" s="25">
        <v>15.833</v>
      </c>
      <c r="Y49" s="25">
        <v>15.833</v>
      </c>
      <c r="Z49" s="25">
        <v>15.833</v>
      </c>
      <c r="AA49" s="25">
        <v>15.833</v>
      </c>
      <c r="AB49" s="25">
        <v>15.833</v>
      </c>
      <c r="AC49" s="25">
        <v>15.837</v>
      </c>
      <c r="AD49" s="79">
        <f t="shared" si="13"/>
        <v>190</v>
      </c>
      <c r="AE49" s="14"/>
      <c r="AF49" s="14"/>
      <c r="AG49" s="14"/>
      <c r="AH49" s="14"/>
      <c r="AI49" s="28"/>
    </row>
    <row r="50" spans="1:35" ht="13.5" thickBot="1" x14ac:dyDescent="0.3">
      <c r="A50" s="75">
        <v>901487151</v>
      </c>
      <c r="B50" s="76" t="s">
        <v>47</v>
      </c>
      <c r="C50" s="77">
        <v>47422</v>
      </c>
      <c r="D50" s="78">
        <f t="shared" si="11"/>
        <v>150.49600000000001</v>
      </c>
      <c r="E50" s="25">
        <v>0.67100000000000004</v>
      </c>
      <c r="F50" s="25">
        <v>1.3580000000000001</v>
      </c>
      <c r="G50" s="25">
        <v>0.875</v>
      </c>
      <c r="H50" s="25">
        <v>0.875</v>
      </c>
      <c r="I50" s="25">
        <v>0.875</v>
      </c>
      <c r="J50" s="25">
        <v>0.875</v>
      </c>
      <c r="K50" s="25">
        <v>0.875</v>
      </c>
      <c r="L50" s="25">
        <v>0.875</v>
      </c>
      <c r="M50" s="25">
        <v>0.875</v>
      </c>
      <c r="N50" s="25">
        <v>0.875</v>
      </c>
      <c r="O50" s="25">
        <v>0.875</v>
      </c>
      <c r="P50" s="25">
        <v>0.59199999999999997</v>
      </c>
      <c r="Q50" s="26">
        <f t="shared" si="12"/>
        <v>10.496</v>
      </c>
      <c r="R50" s="25">
        <v>11.667</v>
      </c>
      <c r="S50" s="25">
        <v>11.667</v>
      </c>
      <c r="T50" s="25">
        <v>11.667</v>
      </c>
      <c r="U50" s="25">
        <v>11.667</v>
      </c>
      <c r="V50" s="25">
        <v>11.667</v>
      </c>
      <c r="W50" s="25">
        <v>11.667</v>
      </c>
      <c r="X50" s="25">
        <v>11.667</v>
      </c>
      <c r="Y50" s="25">
        <v>11.667</v>
      </c>
      <c r="Z50" s="25">
        <v>11.667</v>
      </c>
      <c r="AA50" s="25">
        <v>11.667</v>
      </c>
      <c r="AB50" s="25">
        <v>11.667</v>
      </c>
      <c r="AC50" s="25">
        <v>11.663</v>
      </c>
      <c r="AD50" s="79">
        <f t="shared" si="13"/>
        <v>140</v>
      </c>
      <c r="AE50" s="14"/>
      <c r="AF50" s="14"/>
      <c r="AG50" s="14"/>
      <c r="AH50" s="14"/>
      <c r="AI50" s="28"/>
    </row>
    <row r="51" spans="1:35" ht="13.5" thickBot="1" x14ac:dyDescent="0.3">
      <c r="A51" s="75">
        <v>902220349</v>
      </c>
      <c r="B51" s="76" t="s">
        <v>48</v>
      </c>
      <c r="C51" s="77">
        <v>47422</v>
      </c>
      <c r="D51" s="78">
        <f t="shared" si="11"/>
        <v>171172.274</v>
      </c>
      <c r="E51" s="25">
        <v>259.65100000000001</v>
      </c>
      <c r="F51" s="25">
        <v>93.194000000000003</v>
      </c>
      <c r="G51" s="25">
        <v>423.14699999999999</v>
      </c>
      <c r="H51" s="25">
        <v>523.14700000000005</v>
      </c>
      <c r="I51" s="25">
        <v>523.14700000000005</v>
      </c>
      <c r="J51" s="25">
        <v>5523.1469999999999</v>
      </c>
      <c r="K51" s="25">
        <v>5523.1469999999999</v>
      </c>
      <c r="L51" s="25">
        <v>8823.1470000000008</v>
      </c>
      <c r="M51" s="25">
        <v>8823.1470000000008</v>
      </c>
      <c r="N51" s="25">
        <v>3823.1469999999999</v>
      </c>
      <c r="O51" s="25">
        <v>3823.1469999999999</v>
      </c>
      <c r="P51" s="25">
        <v>4116.5969999999998</v>
      </c>
      <c r="Q51" s="26">
        <f t="shared" si="12"/>
        <v>42277.764999999999</v>
      </c>
      <c r="R51" s="25">
        <v>10741.209083333333</v>
      </c>
      <c r="S51" s="25">
        <v>10741.209083333333</v>
      </c>
      <c r="T51" s="25">
        <v>10741.209083333333</v>
      </c>
      <c r="U51" s="25">
        <v>10741.209083333333</v>
      </c>
      <c r="V51" s="25">
        <v>10741.209083333333</v>
      </c>
      <c r="W51" s="25">
        <v>10741.209083333333</v>
      </c>
      <c r="X51" s="25">
        <v>10741.209083333333</v>
      </c>
      <c r="Y51" s="25">
        <v>10741.209083333333</v>
      </c>
      <c r="Z51" s="25">
        <v>10741.209083333333</v>
      </c>
      <c r="AA51" s="25">
        <v>10741.209083333333</v>
      </c>
      <c r="AB51" s="25">
        <v>10741.209083333333</v>
      </c>
      <c r="AC51" s="25">
        <v>10741.209083333333</v>
      </c>
      <c r="AD51" s="79">
        <f t="shared" si="13"/>
        <v>128894.50900000001</v>
      </c>
      <c r="AE51" s="14"/>
      <c r="AF51" s="14"/>
      <c r="AG51" s="14"/>
      <c r="AH51" s="14"/>
      <c r="AI51" s="28"/>
    </row>
    <row r="52" spans="1:35" ht="13.5" thickBot="1" x14ac:dyDescent="0.3">
      <c r="A52" s="75">
        <v>903112093</v>
      </c>
      <c r="B52" s="76" t="s">
        <v>49</v>
      </c>
      <c r="C52" s="77">
        <v>47422</v>
      </c>
      <c r="D52" s="78">
        <f t="shared" si="11"/>
        <v>23253.187999999991</v>
      </c>
      <c r="E52" s="25">
        <v>39.353000000000002</v>
      </c>
      <c r="F52" s="25">
        <v>15.656000000000001</v>
      </c>
      <c r="G52" s="25">
        <v>10.163</v>
      </c>
      <c r="H52" s="25">
        <v>9.2769999999999992</v>
      </c>
      <c r="I52" s="25">
        <v>8</v>
      </c>
      <c r="J52" s="25">
        <v>8</v>
      </c>
      <c r="K52" s="25">
        <v>6</v>
      </c>
      <c r="L52" s="25">
        <v>6</v>
      </c>
      <c r="M52" s="25">
        <v>6.5069999999999997</v>
      </c>
      <c r="N52" s="25">
        <v>5</v>
      </c>
      <c r="O52" s="25">
        <v>5</v>
      </c>
      <c r="P52" s="25">
        <v>3</v>
      </c>
      <c r="Q52" s="26">
        <f t="shared" si="12"/>
        <v>121.956</v>
      </c>
      <c r="R52" s="25">
        <v>1927.6026666666667</v>
      </c>
      <c r="S52" s="25">
        <v>1927.6026666666667</v>
      </c>
      <c r="T52" s="25">
        <v>1927.6026666666667</v>
      </c>
      <c r="U52" s="25">
        <v>1927.6026666666667</v>
      </c>
      <c r="V52" s="25">
        <v>1927.6026666666667</v>
      </c>
      <c r="W52" s="25">
        <v>1927.6026666666667</v>
      </c>
      <c r="X52" s="25">
        <v>1927.6026666666667</v>
      </c>
      <c r="Y52" s="25">
        <v>1927.6026666666667</v>
      </c>
      <c r="Z52" s="25">
        <v>1927.6026666666667</v>
      </c>
      <c r="AA52" s="25">
        <v>1927.6026666666667</v>
      </c>
      <c r="AB52" s="25">
        <v>1927.6026666666667</v>
      </c>
      <c r="AC52" s="25">
        <v>1927.6026666666667</v>
      </c>
      <c r="AD52" s="79">
        <f t="shared" si="13"/>
        <v>23131.231999999993</v>
      </c>
      <c r="AE52" s="14"/>
      <c r="AF52" s="14"/>
      <c r="AG52" s="14"/>
      <c r="AH52" s="14"/>
      <c r="AI52" s="28"/>
    </row>
    <row r="53" spans="1:35" ht="13.5" thickBot="1" x14ac:dyDescent="0.3">
      <c r="A53" s="104">
        <v>903112254</v>
      </c>
      <c r="B53" s="76" t="s">
        <v>50</v>
      </c>
      <c r="C53" s="77">
        <v>47422</v>
      </c>
      <c r="D53" s="78">
        <f t="shared" si="11"/>
        <v>2204.2190000000001</v>
      </c>
      <c r="E53" s="25">
        <v>14.496</v>
      </c>
      <c r="F53" s="25">
        <v>10.566000000000001</v>
      </c>
      <c r="G53" s="25">
        <v>17.079999999999998</v>
      </c>
      <c r="H53" s="25">
        <v>17.079999999999998</v>
      </c>
      <c r="I53" s="25">
        <v>17.079999999999998</v>
      </c>
      <c r="J53" s="25">
        <v>17.079999999999998</v>
      </c>
      <c r="K53" s="25">
        <v>17.079999999999998</v>
      </c>
      <c r="L53" s="25">
        <v>17.079999999999998</v>
      </c>
      <c r="M53" s="25">
        <v>17.079999999999998</v>
      </c>
      <c r="N53" s="25">
        <v>17.079999999999998</v>
      </c>
      <c r="O53" s="25">
        <v>17.079999999999998</v>
      </c>
      <c r="P53" s="25">
        <v>26.178000000000001</v>
      </c>
      <c r="Q53" s="26">
        <f t="shared" si="12"/>
        <v>204.95999999999998</v>
      </c>
      <c r="R53" s="25">
        <v>166.60491666666667</v>
      </c>
      <c r="S53" s="25">
        <v>166.60491666666667</v>
      </c>
      <c r="T53" s="25">
        <v>166.60491666666667</v>
      </c>
      <c r="U53" s="25">
        <v>166.60491666666667</v>
      </c>
      <c r="V53" s="25">
        <v>166.60491666666667</v>
      </c>
      <c r="W53" s="25">
        <v>166.60491666666667</v>
      </c>
      <c r="X53" s="25">
        <v>166.60491666666667</v>
      </c>
      <c r="Y53" s="25">
        <v>166.60491666666667</v>
      </c>
      <c r="Z53" s="25">
        <v>166.60491666666667</v>
      </c>
      <c r="AA53" s="25">
        <v>166.60491666666667</v>
      </c>
      <c r="AB53" s="25">
        <v>166.60491666666667</v>
      </c>
      <c r="AC53" s="25">
        <v>166.60491666666667</v>
      </c>
      <c r="AD53" s="79">
        <f t="shared" si="13"/>
        <v>1999.259</v>
      </c>
      <c r="AE53" s="14"/>
      <c r="AF53" s="14"/>
      <c r="AG53" s="14"/>
      <c r="AH53" s="14"/>
      <c r="AI53" s="28"/>
    </row>
    <row r="54" spans="1:35" ht="13.5" thickBot="1" x14ac:dyDescent="0.3">
      <c r="A54" s="104">
        <v>802386271</v>
      </c>
      <c r="B54" s="76" t="s">
        <v>51</v>
      </c>
      <c r="C54" s="77">
        <v>47422</v>
      </c>
      <c r="D54" s="78">
        <f t="shared" si="11"/>
        <v>36000</v>
      </c>
      <c r="E54" s="25">
        <v>6.3010000000000002</v>
      </c>
      <c r="F54" s="25">
        <v>31.186</v>
      </c>
      <c r="G54" s="25">
        <v>75</v>
      </c>
      <c r="H54" s="25">
        <v>1000</v>
      </c>
      <c r="I54" s="25">
        <v>2250</v>
      </c>
      <c r="J54" s="25">
        <v>2250</v>
      </c>
      <c r="K54" s="25">
        <v>2468.8139999999999</v>
      </c>
      <c r="L54" s="25">
        <v>2600</v>
      </c>
      <c r="M54" s="25">
        <v>2325</v>
      </c>
      <c r="N54" s="25">
        <v>2250</v>
      </c>
      <c r="O54" s="25">
        <v>2250</v>
      </c>
      <c r="P54" s="25">
        <v>2493.6990000000001</v>
      </c>
      <c r="Q54" s="26">
        <f t="shared" si="12"/>
        <v>20000</v>
      </c>
      <c r="R54" s="25">
        <v>1333.3333333333333</v>
      </c>
      <c r="S54" s="25">
        <v>1333.3333333333333</v>
      </c>
      <c r="T54" s="25">
        <v>1333.3333333333333</v>
      </c>
      <c r="U54" s="25">
        <v>1333.3333333333333</v>
      </c>
      <c r="V54" s="25">
        <v>1333.3333333333333</v>
      </c>
      <c r="W54" s="25">
        <v>1333.3333333333333</v>
      </c>
      <c r="X54" s="25">
        <v>1333.3333333333333</v>
      </c>
      <c r="Y54" s="25">
        <v>1333.3333333333333</v>
      </c>
      <c r="Z54" s="25">
        <v>1333.3333333333333</v>
      </c>
      <c r="AA54" s="25">
        <v>1333.3333333333333</v>
      </c>
      <c r="AB54" s="25">
        <v>1333.3333333333333</v>
      </c>
      <c r="AC54" s="25">
        <v>1333.3333333333333</v>
      </c>
      <c r="AD54" s="79">
        <f t="shared" si="13"/>
        <v>16000.000000000002</v>
      </c>
      <c r="AE54" s="14"/>
      <c r="AF54" s="14"/>
      <c r="AG54" s="14"/>
      <c r="AH54" s="14"/>
      <c r="AI54" s="28"/>
    </row>
    <row r="55" spans="1:35" ht="13.5" thickBot="1" x14ac:dyDescent="0.35">
      <c r="A55" s="48" t="s">
        <v>52</v>
      </c>
      <c r="B55" s="49"/>
      <c r="C55" s="84"/>
      <c r="D55" s="51">
        <f t="shared" ref="D55:AD55" si="14">+SUBTOTAL(9,D46:D54)</f>
        <v>232979.432</v>
      </c>
      <c r="E55" s="64">
        <f t="shared" si="14"/>
        <v>320.47199999999998</v>
      </c>
      <c r="F55" s="65">
        <f t="shared" si="14"/>
        <v>151.96</v>
      </c>
      <c r="G55" s="65">
        <f t="shared" si="14"/>
        <v>527.03600000000006</v>
      </c>
      <c r="H55" s="65">
        <f t="shared" si="14"/>
        <v>1551.15</v>
      </c>
      <c r="I55" s="66">
        <f t="shared" si="14"/>
        <v>2799.873</v>
      </c>
      <c r="J55" s="66">
        <f t="shared" si="14"/>
        <v>7799.8729999999996</v>
      </c>
      <c r="K55" s="66">
        <f t="shared" si="14"/>
        <v>8016.6869999999999</v>
      </c>
      <c r="L55" s="66">
        <f t="shared" si="14"/>
        <v>11447.873000000001</v>
      </c>
      <c r="M55" s="66">
        <f t="shared" si="14"/>
        <v>11173.380000000001</v>
      </c>
      <c r="N55" s="66">
        <f t="shared" si="14"/>
        <v>6096.8729999999996</v>
      </c>
      <c r="O55" s="66">
        <f t="shared" si="14"/>
        <v>6097.6469999999999</v>
      </c>
      <c r="P55" s="67">
        <f t="shared" si="14"/>
        <v>6641.6080000000002</v>
      </c>
      <c r="Q55" s="68">
        <f t="shared" si="14"/>
        <v>62624.431999999993</v>
      </c>
      <c r="R55" s="69">
        <f t="shared" si="14"/>
        <v>14196.250000000002</v>
      </c>
      <c r="S55" s="66">
        <f t="shared" si="14"/>
        <v>14196.250000000002</v>
      </c>
      <c r="T55" s="66">
        <f t="shared" si="14"/>
        <v>14196.250000000002</v>
      </c>
      <c r="U55" s="66">
        <f t="shared" si="14"/>
        <v>14196.250000000002</v>
      </c>
      <c r="V55" s="66">
        <f t="shared" si="14"/>
        <v>14196.250000000002</v>
      </c>
      <c r="W55" s="66">
        <f t="shared" si="14"/>
        <v>14196.250000000002</v>
      </c>
      <c r="X55" s="66">
        <f t="shared" si="14"/>
        <v>14196.250000000002</v>
      </c>
      <c r="Y55" s="66">
        <f t="shared" si="14"/>
        <v>14196.250000000002</v>
      </c>
      <c r="Z55" s="67">
        <f t="shared" si="14"/>
        <v>14196.250000000002</v>
      </c>
      <c r="AA55" s="66">
        <f t="shared" si="14"/>
        <v>14196.250000000002</v>
      </c>
      <c r="AB55" s="69">
        <f t="shared" si="14"/>
        <v>14196.250000000002</v>
      </c>
      <c r="AC55" s="69">
        <f t="shared" si="14"/>
        <v>14196.250000000002</v>
      </c>
      <c r="AD55" s="27">
        <f t="shared" si="14"/>
        <v>170355</v>
      </c>
      <c r="AE55" s="14"/>
      <c r="AF55" s="14"/>
      <c r="AG55" s="14"/>
      <c r="AH55" s="14"/>
    </row>
    <row r="56" spans="1:35" x14ac:dyDescent="0.3">
      <c r="A56" s="107"/>
      <c r="B56" s="9"/>
      <c r="C56" s="108"/>
      <c r="D56" s="109"/>
      <c r="E56" s="110"/>
      <c r="F56" s="110"/>
      <c r="G56" s="110"/>
      <c r="H56" s="110"/>
      <c r="I56" s="110"/>
      <c r="J56" s="110"/>
      <c r="K56" s="110"/>
      <c r="L56" s="110"/>
      <c r="M56" s="110"/>
      <c r="N56" s="110"/>
      <c r="O56" s="110"/>
      <c r="P56" s="110"/>
      <c r="Q56" s="53"/>
      <c r="R56" s="110"/>
      <c r="S56" s="110"/>
      <c r="T56" s="110"/>
      <c r="U56" s="110"/>
      <c r="V56" s="110"/>
      <c r="W56" s="110"/>
      <c r="X56" s="110"/>
      <c r="Y56" s="110"/>
      <c r="Z56" s="110"/>
      <c r="AA56" s="110"/>
      <c r="AB56" s="110"/>
      <c r="AC56" s="110"/>
      <c r="AD56" s="111"/>
      <c r="AE56" s="14"/>
      <c r="AF56" s="14"/>
      <c r="AG56" s="14"/>
      <c r="AH56" s="14"/>
    </row>
    <row r="57" spans="1:35" ht="13.5" thickBot="1" x14ac:dyDescent="0.35">
      <c r="A57" s="41" t="s">
        <v>53</v>
      </c>
      <c r="B57" s="41" t="s">
        <v>54</v>
      </c>
      <c r="D57" s="40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20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4"/>
      <c r="AF57" s="14"/>
      <c r="AG57" s="14"/>
      <c r="AH57" s="14"/>
    </row>
    <row r="58" spans="1:35" ht="13.5" thickBot="1" x14ac:dyDescent="0.3">
      <c r="A58" s="102">
        <v>904192914</v>
      </c>
      <c r="B58" s="55" t="s">
        <v>55</v>
      </c>
      <c r="C58" s="106">
        <v>48943</v>
      </c>
      <c r="D58" s="57">
        <f>Q58+AD58</f>
        <v>7000</v>
      </c>
      <c r="E58" s="25">
        <v>178.23599999999999</v>
      </c>
      <c r="F58" s="25">
        <v>200</v>
      </c>
      <c r="G58" s="25">
        <v>200</v>
      </c>
      <c r="H58" s="25">
        <v>300</v>
      </c>
      <c r="I58" s="25">
        <v>300</v>
      </c>
      <c r="J58" s="25">
        <v>300</v>
      </c>
      <c r="K58" s="25">
        <v>300</v>
      </c>
      <c r="L58" s="25">
        <v>300</v>
      </c>
      <c r="M58" s="25">
        <v>300</v>
      </c>
      <c r="N58" s="25">
        <v>200</v>
      </c>
      <c r="O58" s="25">
        <v>200</v>
      </c>
      <c r="P58" s="25">
        <v>221.76400000000001</v>
      </c>
      <c r="Q58" s="26">
        <f>SUM(E58:P58)</f>
        <v>3000</v>
      </c>
      <c r="R58" s="25">
        <v>300</v>
      </c>
      <c r="S58" s="25">
        <v>300</v>
      </c>
      <c r="T58" s="25">
        <v>300</v>
      </c>
      <c r="U58" s="25">
        <v>300</v>
      </c>
      <c r="V58" s="25">
        <v>300</v>
      </c>
      <c r="W58" s="25">
        <v>300</v>
      </c>
      <c r="X58" s="25">
        <v>400</v>
      </c>
      <c r="Y58" s="25">
        <v>400</v>
      </c>
      <c r="Z58" s="25">
        <v>400</v>
      </c>
      <c r="AA58" s="25">
        <v>400</v>
      </c>
      <c r="AB58" s="25">
        <v>300</v>
      </c>
      <c r="AC58" s="25">
        <v>300</v>
      </c>
      <c r="AD58" s="103">
        <f>SUM(R58:AC58)</f>
        <v>4000</v>
      </c>
      <c r="AE58" s="14"/>
      <c r="AF58" s="14"/>
      <c r="AG58" s="14"/>
      <c r="AH58" s="14"/>
      <c r="AI58" s="28"/>
    </row>
    <row r="59" spans="1:35" ht="13.5" thickBot="1" x14ac:dyDescent="0.35">
      <c r="A59" s="48" t="s">
        <v>52</v>
      </c>
      <c r="B59" s="49"/>
      <c r="C59" s="84"/>
      <c r="D59" s="51">
        <f t="shared" ref="D59:AD59" si="15">+SUBTOTAL(9,D58)</f>
        <v>7000</v>
      </c>
      <c r="E59" s="64">
        <f t="shared" si="15"/>
        <v>178.23599999999999</v>
      </c>
      <c r="F59" s="65">
        <f t="shared" si="15"/>
        <v>200</v>
      </c>
      <c r="G59" s="65">
        <f t="shared" si="15"/>
        <v>200</v>
      </c>
      <c r="H59" s="65">
        <f t="shared" si="15"/>
        <v>300</v>
      </c>
      <c r="I59" s="66">
        <f t="shared" si="15"/>
        <v>300</v>
      </c>
      <c r="J59" s="66">
        <f t="shared" si="15"/>
        <v>300</v>
      </c>
      <c r="K59" s="66">
        <f t="shared" si="15"/>
        <v>300</v>
      </c>
      <c r="L59" s="66">
        <f t="shared" si="15"/>
        <v>300</v>
      </c>
      <c r="M59" s="66">
        <f t="shared" si="15"/>
        <v>300</v>
      </c>
      <c r="N59" s="66">
        <f t="shared" si="15"/>
        <v>200</v>
      </c>
      <c r="O59" s="66">
        <f t="shared" si="15"/>
        <v>200</v>
      </c>
      <c r="P59" s="67">
        <f t="shared" si="15"/>
        <v>221.76400000000001</v>
      </c>
      <c r="Q59" s="68">
        <f t="shared" si="15"/>
        <v>3000</v>
      </c>
      <c r="R59" s="69">
        <f t="shared" si="15"/>
        <v>300</v>
      </c>
      <c r="S59" s="66">
        <f t="shared" si="15"/>
        <v>300</v>
      </c>
      <c r="T59" s="66">
        <f t="shared" si="15"/>
        <v>300</v>
      </c>
      <c r="U59" s="66">
        <f t="shared" si="15"/>
        <v>300</v>
      </c>
      <c r="V59" s="66">
        <f t="shared" si="15"/>
        <v>300</v>
      </c>
      <c r="W59" s="66">
        <f t="shared" si="15"/>
        <v>300</v>
      </c>
      <c r="X59" s="66">
        <f t="shared" si="15"/>
        <v>400</v>
      </c>
      <c r="Y59" s="66">
        <f t="shared" si="15"/>
        <v>400</v>
      </c>
      <c r="Z59" s="67">
        <f t="shared" si="15"/>
        <v>400</v>
      </c>
      <c r="AA59" s="66">
        <f t="shared" si="15"/>
        <v>400</v>
      </c>
      <c r="AB59" s="69">
        <f t="shared" si="15"/>
        <v>300</v>
      </c>
      <c r="AC59" s="69">
        <f t="shared" si="15"/>
        <v>300</v>
      </c>
      <c r="AD59" s="27">
        <f t="shared" si="15"/>
        <v>4000</v>
      </c>
      <c r="AE59" s="14"/>
      <c r="AF59" s="14"/>
      <c r="AG59" s="14"/>
      <c r="AH59" s="14"/>
    </row>
    <row r="60" spans="1:35" x14ac:dyDescent="0.3">
      <c r="A60" s="70"/>
      <c r="D60" s="52"/>
      <c r="E60" s="11"/>
      <c r="F60" s="11"/>
      <c r="G60" s="11"/>
      <c r="H60" s="11"/>
      <c r="I60" s="13"/>
      <c r="J60" s="13"/>
      <c r="K60" s="13"/>
      <c r="L60" s="13"/>
      <c r="M60" s="13"/>
      <c r="N60" s="13"/>
      <c r="O60" s="13"/>
      <c r="P60" s="13"/>
      <c r="Q60" s="5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4"/>
      <c r="AF60" s="14"/>
      <c r="AG60" s="14"/>
      <c r="AH60" s="14"/>
    </row>
    <row r="61" spans="1:35" ht="13.5" thickBot="1" x14ac:dyDescent="0.35">
      <c r="A61" s="41" t="s">
        <v>56</v>
      </c>
      <c r="B61" s="41" t="s">
        <v>57</v>
      </c>
      <c r="D61" s="40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20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4"/>
      <c r="AF61" s="14"/>
      <c r="AG61" s="14"/>
      <c r="AH61" s="14"/>
    </row>
    <row r="62" spans="1:35" ht="13.5" thickBot="1" x14ac:dyDescent="0.3">
      <c r="A62" s="102">
        <v>904187434</v>
      </c>
      <c r="B62" s="55" t="s">
        <v>58</v>
      </c>
      <c r="C62" s="106">
        <v>46751</v>
      </c>
      <c r="D62" s="57">
        <f>Q62+AD62</f>
        <v>390.00400000000002</v>
      </c>
      <c r="E62" s="25">
        <v>14.000999999999999</v>
      </c>
      <c r="F62" s="25">
        <v>6</v>
      </c>
      <c r="G62" s="25">
        <v>12</v>
      </c>
      <c r="H62" s="25">
        <v>12</v>
      </c>
      <c r="I62" s="25">
        <v>12</v>
      </c>
      <c r="J62" s="25">
        <v>12</v>
      </c>
      <c r="K62" s="25">
        <v>12</v>
      </c>
      <c r="L62" s="25">
        <v>12</v>
      </c>
      <c r="M62" s="25">
        <v>12</v>
      </c>
      <c r="N62" s="25">
        <v>12</v>
      </c>
      <c r="O62" s="25">
        <v>12</v>
      </c>
      <c r="P62" s="25">
        <v>1.9990000000000001</v>
      </c>
      <c r="Q62" s="26">
        <f>SUM(E62:P62)</f>
        <v>130</v>
      </c>
      <c r="R62" s="25">
        <v>21.667000000000002</v>
      </c>
      <c r="S62" s="25">
        <v>21.667000000000002</v>
      </c>
      <c r="T62" s="25">
        <v>21.667000000000002</v>
      </c>
      <c r="U62" s="25">
        <v>21.667000000000002</v>
      </c>
      <c r="V62" s="25">
        <v>21.667000000000002</v>
      </c>
      <c r="W62" s="25">
        <v>21.667000000000002</v>
      </c>
      <c r="X62" s="25">
        <v>21.667000000000002</v>
      </c>
      <c r="Y62" s="25">
        <v>21.667000000000002</v>
      </c>
      <c r="Z62" s="25">
        <v>21.667000000000002</v>
      </c>
      <c r="AA62" s="25">
        <v>21.667000000000002</v>
      </c>
      <c r="AB62" s="25">
        <v>21.667000000000002</v>
      </c>
      <c r="AC62" s="25">
        <v>21.667000000000002</v>
      </c>
      <c r="AD62" s="103">
        <f>SUM(R62:AC62)</f>
        <v>260.00400000000002</v>
      </c>
      <c r="AE62" s="14"/>
      <c r="AF62" s="14"/>
      <c r="AG62" s="14"/>
      <c r="AH62" s="14"/>
      <c r="AI62" s="28"/>
    </row>
    <row r="63" spans="1:35" ht="13.5" thickBot="1" x14ac:dyDescent="0.35">
      <c r="A63" s="48" t="s">
        <v>52</v>
      </c>
      <c r="B63" s="49"/>
      <c r="C63" s="84"/>
      <c r="D63" s="51">
        <f t="shared" ref="D63:AD63" si="16">+SUBTOTAL(9,D62)</f>
        <v>390.00400000000002</v>
      </c>
      <c r="E63" s="64">
        <f t="shared" si="16"/>
        <v>14.000999999999999</v>
      </c>
      <c r="F63" s="65">
        <f t="shared" si="16"/>
        <v>6</v>
      </c>
      <c r="G63" s="65">
        <f t="shared" si="16"/>
        <v>12</v>
      </c>
      <c r="H63" s="65">
        <f t="shared" si="16"/>
        <v>12</v>
      </c>
      <c r="I63" s="66">
        <f t="shared" si="16"/>
        <v>12</v>
      </c>
      <c r="J63" s="66">
        <f t="shared" si="16"/>
        <v>12</v>
      </c>
      <c r="K63" s="66">
        <f t="shared" si="16"/>
        <v>12</v>
      </c>
      <c r="L63" s="66">
        <f t="shared" si="16"/>
        <v>12</v>
      </c>
      <c r="M63" s="66">
        <f t="shared" si="16"/>
        <v>12</v>
      </c>
      <c r="N63" s="66">
        <f t="shared" si="16"/>
        <v>12</v>
      </c>
      <c r="O63" s="66">
        <f t="shared" si="16"/>
        <v>12</v>
      </c>
      <c r="P63" s="67">
        <f t="shared" si="16"/>
        <v>1.9990000000000001</v>
      </c>
      <c r="Q63" s="68">
        <f t="shared" si="16"/>
        <v>130</v>
      </c>
      <c r="R63" s="69">
        <f t="shared" si="16"/>
        <v>21.667000000000002</v>
      </c>
      <c r="S63" s="66">
        <f t="shared" si="16"/>
        <v>21.667000000000002</v>
      </c>
      <c r="T63" s="66">
        <f t="shared" si="16"/>
        <v>21.667000000000002</v>
      </c>
      <c r="U63" s="66">
        <f t="shared" si="16"/>
        <v>21.667000000000002</v>
      </c>
      <c r="V63" s="66">
        <f t="shared" si="16"/>
        <v>21.667000000000002</v>
      </c>
      <c r="W63" s="66">
        <f t="shared" si="16"/>
        <v>21.667000000000002</v>
      </c>
      <c r="X63" s="66">
        <f t="shared" si="16"/>
        <v>21.667000000000002</v>
      </c>
      <c r="Y63" s="66">
        <f t="shared" si="16"/>
        <v>21.667000000000002</v>
      </c>
      <c r="Z63" s="67">
        <f t="shared" si="16"/>
        <v>21.667000000000002</v>
      </c>
      <c r="AA63" s="66">
        <f t="shared" si="16"/>
        <v>21.667000000000002</v>
      </c>
      <c r="AB63" s="69">
        <f t="shared" si="16"/>
        <v>21.667000000000002</v>
      </c>
      <c r="AC63" s="69">
        <f t="shared" si="16"/>
        <v>21.667000000000002</v>
      </c>
      <c r="AD63" s="27">
        <f t="shared" si="16"/>
        <v>260.00400000000002</v>
      </c>
      <c r="AE63" s="14"/>
      <c r="AF63" s="14"/>
      <c r="AG63" s="14"/>
      <c r="AH63" s="14"/>
    </row>
    <row r="64" spans="1:35" x14ac:dyDescent="0.3">
      <c r="A64" s="70"/>
      <c r="D64" s="52"/>
      <c r="E64" s="11"/>
      <c r="F64" s="11"/>
      <c r="G64" s="11"/>
      <c r="H64" s="11"/>
      <c r="I64" s="13"/>
      <c r="J64" s="13"/>
      <c r="K64" s="13"/>
      <c r="L64" s="13"/>
      <c r="M64" s="13"/>
      <c r="N64" s="13"/>
      <c r="O64" s="13"/>
      <c r="P64" s="13"/>
      <c r="Q64" s="5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4"/>
      <c r="AF64" s="14"/>
      <c r="AG64" s="14"/>
      <c r="AH64" s="14"/>
    </row>
    <row r="65" spans="1:35" ht="13.5" thickBot="1" x14ac:dyDescent="0.35">
      <c r="A65" s="41" t="s">
        <v>59</v>
      </c>
      <c r="B65" s="41" t="s">
        <v>60</v>
      </c>
      <c r="D65" s="40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20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4"/>
      <c r="AF65" s="14"/>
      <c r="AG65" s="14"/>
      <c r="AH65" s="14"/>
    </row>
    <row r="66" spans="1:35" ht="13.5" thickBot="1" x14ac:dyDescent="0.3">
      <c r="A66" s="102">
        <v>904220880</v>
      </c>
      <c r="B66" s="55" t="s">
        <v>61</v>
      </c>
      <c r="C66" s="106">
        <v>48754</v>
      </c>
      <c r="D66" s="57">
        <f>Q66+AD66</f>
        <v>1960</v>
      </c>
      <c r="E66" s="25">
        <v>57.283999999999999</v>
      </c>
      <c r="F66" s="25">
        <v>32.5</v>
      </c>
      <c r="G66" s="25">
        <v>47.5</v>
      </c>
      <c r="H66" s="25">
        <v>47.5</v>
      </c>
      <c r="I66" s="25">
        <v>72.5</v>
      </c>
      <c r="J66" s="25">
        <v>72.5</v>
      </c>
      <c r="K66" s="25">
        <v>72.5</v>
      </c>
      <c r="L66" s="25">
        <v>72.5</v>
      </c>
      <c r="M66" s="25">
        <v>72.5</v>
      </c>
      <c r="N66" s="25">
        <v>72.5</v>
      </c>
      <c r="O66" s="25">
        <v>57.5</v>
      </c>
      <c r="P66" s="25">
        <v>22.716000000000001</v>
      </c>
      <c r="Q66" s="26">
        <f>SUM(E66:P66)</f>
        <v>700</v>
      </c>
      <c r="R66" s="25">
        <v>55</v>
      </c>
      <c r="S66" s="25">
        <v>75</v>
      </c>
      <c r="T66" s="25">
        <v>75</v>
      </c>
      <c r="U66" s="25">
        <v>100</v>
      </c>
      <c r="V66" s="25">
        <v>120</v>
      </c>
      <c r="W66" s="25">
        <v>120</v>
      </c>
      <c r="X66" s="25">
        <v>120</v>
      </c>
      <c r="Y66" s="25">
        <v>150</v>
      </c>
      <c r="Z66" s="25">
        <v>150</v>
      </c>
      <c r="AA66" s="25">
        <v>120</v>
      </c>
      <c r="AB66" s="25">
        <v>100</v>
      </c>
      <c r="AC66" s="25">
        <v>75</v>
      </c>
      <c r="AD66" s="103">
        <f>SUM(R66:AC66)</f>
        <v>1260</v>
      </c>
      <c r="AE66" s="14"/>
      <c r="AF66" s="14"/>
      <c r="AG66" s="14"/>
      <c r="AH66" s="14"/>
      <c r="AI66" s="28"/>
    </row>
    <row r="67" spans="1:35" ht="13.5" thickBot="1" x14ac:dyDescent="0.35">
      <c r="A67" s="48" t="s">
        <v>52</v>
      </c>
      <c r="B67" s="49"/>
      <c r="C67" s="84"/>
      <c r="D67" s="51">
        <f t="shared" ref="D67:AD67" si="17">+SUBTOTAL(9,D66)</f>
        <v>1960</v>
      </c>
      <c r="E67" s="64">
        <f t="shared" si="17"/>
        <v>57.283999999999999</v>
      </c>
      <c r="F67" s="65">
        <f t="shared" si="17"/>
        <v>32.5</v>
      </c>
      <c r="G67" s="65">
        <f t="shared" si="17"/>
        <v>47.5</v>
      </c>
      <c r="H67" s="65">
        <f t="shared" si="17"/>
        <v>47.5</v>
      </c>
      <c r="I67" s="66">
        <f t="shared" si="17"/>
        <v>72.5</v>
      </c>
      <c r="J67" s="66">
        <f t="shared" si="17"/>
        <v>72.5</v>
      </c>
      <c r="K67" s="66">
        <f t="shared" si="17"/>
        <v>72.5</v>
      </c>
      <c r="L67" s="66">
        <f t="shared" si="17"/>
        <v>72.5</v>
      </c>
      <c r="M67" s="66">
        <f t="shared" si="17"/>
        <v>72.5</v>
      </c>
      <c r="N67" s="66">
        <f t="shared" si="17"/>
        <v>72.5</v>
      </c>
      <c r="O67" s="66">
        <f t="shared" si="17"/>
        <v>57.5</v>
      </c>
      <c r="P67" s="67">
        <f t="shared" si="17"/>
        <v>22.716000000000001</v>
      </c>
      <c r="Q67" s="68">
        <f t="shared" si="17"/>
        <v>700</v>
      </c>
      <c r="R67" s="69">
        <f t="shared" si="17"/>
        <v>55</v>
      </c>
      <c r="S67" s="66">
        <f t="shared" si="17"/>
        <v>75</v>
      </c>
      <c r="T67" s="66">
        <f t="shared" si="17"/>
        <v>75</v>
      </c>
      <c r="U67" s="66">
        <f t="shared" si="17"/>
        <v>100</v>
      </c>
      <c r="V67" s="66">
        <f t="shared" si="17"/>
        <v>120</v>
      </c>
      <c r="W67" s="66">
        <f t="shared" si="17"/>
        <v>120</v>
      </c>
      <c r="X67" s="66">
        <f t="shared" si="17"/>
        <v>120</v>
      </c>
      <c r="Y67" s="66">
        <f t="shared" si="17"/>
        <v>150</v>
      </c>
      <c r="Z67" s="67">
        <f t="shared" si="17"/>
        <v>150</v>
      </c>
      <c r="AA67" s="66">
        <f t="shared" si="17"/>
        <v>120</v>
      </c>
      <c r="AB67" s="69">
        <f t="shared" si="17"/>
        <v>100</v>
      </c>
      <c r="AC67" s="69">
        <f t="shared" si="17"/>
        <v>75</v>
      </c>
      <c r="AD67" s="27">
        <f t="shared" si="17"/>
        <v>1260</v>
      </c>
      <c r="AE67" s="14"/>
      <c r="AF67" s="14"/>
      <c r="AG67" s="14"/>
      <c r="AH67" s="14"/>
    </row>
    <row r="68" spans="1:35" x14ac:dyDescent="0.3">
      <c r="A68" s="70"/>
      <c r="D68" s="52"/>
      <c r="E68" s="11"/>
      <c r="F68" s="11"/>
      <c r="G68" s="11"/>
      <c r="H68" s="11"/>
      <c r="I68" s="13"/>
      <c r="J68" s="13"/>
      <c r="K68" s="13"/>
      <c r="L68" s="13"/>
      <c r="M68" s="13"/>
      <c r="N68" s="13"/>
      <c r="O68" s="13"/>
      <c r="P68" s="13"/>
      <c r="Q68" s="5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4"/>
      <c r="AF68" s="14"/>
      <c r="AG68" s="14"/>
      <c r="AH68" s="14"/>
    </row>
    <row r="69" spans="1:35" ht="13.5" thickBot="1" x14ac:dyDescent="0.35">
      <c r="A69" s="41" t="s">
        <v>62</v>
      </c>
      <c r="B69" s="41" t="s">
        <v>63</v>
      </c>
      <c r="D69" s="40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20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4"/>
      <c r="AF69" s="14"/>
      <c r="AG69" s="14"/>
      <c r="AH69" s="14"/>
    </row>
    <row r="70" spans="1:35" ht="13.5" thickBot="1" x14ac:dyDescent="0.3">
      <c r="A70" s="102">
        <v>904267127</v>
      </c>
      <c r="B70" s="55" t="s">
        <v>64</v>
      </c>
      <c r="C70" s="106">
        <v>46387</v>
      </c>
      <c r="D70" s="57">
        <f>Q70+AD70</f>
        <v>13968.763000000001</v>
      </c>
      <c r="E70" s="25">
        <v>44.338999999999999</v>
      </c>
      <c r="F70" s="25">
        <v>59</v>
      </c>
      <c r="G70" s="25">
        <v>59</v>
      </c>
      <c r="H70" s="25">
        <v>59</v>
      </c>
      <c r="I70" s="25">
        <v>1044.9829999999999</v>
      </c>
      <c r="J70" s="25">
        <v>1044.9829999999999</v>
      </c>
      <c r="K70" s="25">
        <v>1306.77</v>
      </c>
      <c r="L70" s="25">
        <v>1044.9829999999999</v>
      </c>
      <c r="M70" s="25">
        <v>1162.2860000000001</v>
      </c>
      <c r="N70" s="25">
        <v>1044.9829999999999</v>
      </c>
      <c r="O70" s="25">
        <v>1044.9829999999999</v>
      </c>
      <c r="P70" s="25">
        <v>1053.4490000000001</v>
      </c>
      <c r="Q70" s="26">
        <f>SUM(E70:P70)</f>
        <v>8968.759</v>
      </c>
      <c r="R70" s="25">
        <v>416.66699999999997</v>
      </c>
      <c r="S70" s="25">
        <v>416.66699999999997</v>
      </c>
      <c r="T70" s="25">
        <v>416.66699999999997</v>
      </c>
      <c r="U70" s="25">
        <v>416.66699999999997</v>
      </c>
      <c r="V70" s="25">
        <v>416.66699999999997</v>
      </c>
      <c r="W70" s="25">
        <v>416.66699999999997</v>
      </c>
      <c r="X70" s="25">
        <v>416.66699999999997</v>
      </c>
      <c r="Y70" s="25">
        <v>416.66699999999997</v>
      </c>
      <c r="Z70" s="25">
        <v>416.66699999999997</v>
      </c>
      <c r="AA70" s="25">
        <v>416.66699999999997</v>
      </c>
      <c r="AB70" s="25">
        <v>416.66699999999997</v>
      </c>
      <c r="AC70" s="25">
        <v>416.66699999999997</v>
      </c>
      <c r="AD70" s="103">
        <f>SUM(R70:AC70)</f>
        <v>5000.0040000000008</v>
      </c>
      <c r="AE70" s="14"/>
      <c r="AF70" s="14"/>
      <c r="AG70" s="14"/>
      <c r="AH70" s="14"/>
      <c r="AI70" s="28"/>
    </row>
    <row r="71" spans="1:35" ht="13.5" thickBot="1" x14ac:dyDescent="0.3">
      <c r="A71" s="102">
        <v>904413132</v>
      </c>
      <c r="B71" s="55" t="s">
        <v>65</v>
      </c>
      <c r="C71" s="106">
        <v>46387</v>
      </c>
      <c r="D71" s="57">
        <f>Q71+AD71</f>
        <v>13975.739</v>
      </c>
      <c r="E71" s="25">
        <v>10.346</v>
      </c>
      <c r="F71" s="25">
        <v>33.929000000000002</v>
      </c>
      <c r="G71" s="25">
        <v>23.6</v>
      </c>
      <c r="H71" s="25">
        <v>23.6</v>
      </c>
      <c r="I71" s="25">
        <v>361.64600000000002</v>
      </c>
      <c r="J71" s="25">
        <v>361.64600000000002</v>
      </c>
      <c r="K71" s="25">
        <v>622.67499999999995</v>
      </c>
      <c r="L71" s="25">
        <v>361.64600000000002</v>
      </c>
      <c r="M71" s="25">
        <v>483.25099999999998</v>
      </c>
      <c r="N71" s="25">
        <v>361.64600000000002</v>
      </c>
      <c r="O71" s="25">
        <v>361.64600000000002</v>
      </c>
      <c r="P71" s="25">
        <v>370.11200000000002</v>
      </c>
      <c r="Q71" s="26">
        <f>SUM(E71:P71)</f>
        <v>3375.7430000000004</v>
      </c>
      <c r="R71" s="25">
        <v>883.33299999999997</v>
      </c>
      <c r="S71" s="25">
        <v>883.33299999999997</v>
      </c>
      <c r="T71" s="25">
        <v>883.33299999999997</v>
      </c>
      <c r="U71" s="25">
        <v>883.33299999999997</v>
      </c>
      <c r="V71" s="25">
        <v>883.33299999999997</v>
      </c>
      <c r="W71" s="25">
        <v>883.33299999999997</v>
      </c>
      <c r="X71" s="25">
        <v>883.33299999999997</v>
      </c>
      <c r="Y71" s="25">
        <v>883.33299999999997</v>
      </c>
      <c r="Z71" s="25">
        <v>883.33299999999997</v>
      </c>
      <c r="AA71" s="25">
        <v>883.33299999999997</v>
      </c>
      <c r="AB71" s="25">
        <v>883.33299999999997</v>
      </c>
      <c r="AC71" s="25">
        <v>883.33299999999997</v>
      </c>
      <c r="AD71" s="103">
        <f>SUM(R71:AC71)</f>
        <v>10599.995999999999</v>
      </c>
      <c r="AE71" s="14"/>
      <c r="AF71" s="14"/>
      <c r="AG71" s="14"/>
      <c r="AH71" s="14"/>
      <c r="AI71" s="28"/>
    </row>
    <row r="72" spans="1:35" ht="13.5" thickBot="1" x14ac:dyDescent="0.3">
      <c r="A72" s="102">
        <v>904413133</v>
      </c>
      <c r="B72" s="55" t="s">
        <v>66</v>
      </c>
      <c r="C72" s="106">
        <v>46387</v>
      </c>
      <c r="D72" s="57">
        <f>Q72+AD72</f>
        <v>8855.226999999999</v>
      </c>
      <c r="E72" s="25">
        <v>14.143000000000001</v>
      </c>
      <c r="F72" s="25">
        <v>32.972999999999999</v>
      </c>
      <c r="G72" s="25">
        <v>23.6</v>
      </c>
      <c r="H72" s="25">
        <v>23.6</v>
      </c>
      <c r="I72" s="25">
        <v>23.6</v>
      </c>
      <c r="J72" s="25">
        <v>23.6</v>
      </c>
      <c r="K72" s="25">
        <v>138.78100000000001</v>
      </c>
      <c r="L72" s="25">
        <v>138.78100000000001</v>
      </c>
      <c r="M72" s="25">
        <v>261.34300000000002</v>
      </c>
      <c r="N72" s="25">
        <v>138.78100000000001</v>
      </c>
      <c r="O72" s="25">
        <v>138.78100000000001</v>
      </c>
      <c r="P72" s="25">
        <v>147.24799999999999</v>
      </c>
      <c r="Q72" s="26">
        <f>SUM(E72:P72)</f>
        <v>1105.231</v>
      </c>
      <c r="R72" s="25">
        <v>645.83299999999997</v>
      </c>
      <c r="S72" s="25">
        <v>645.83299999999997</v>
      </c>
      <c r="T72" s="25">
        <v>645.83299999999997</v>
      </c>
      <c r="U72" s="25">
        <v>645.83299999999997</v>
      </c>
      <c r="V72" s="25">
        <v>645.83299999999997</v>
      </c>
      <c r="W72" s="25">
        <v>645.83299999999997</v>
      </c>
      <c r="X72" s="25">
        <v>645.83299999999997</v>
      </c>
      <c r="Y72" s="25">
        <v>645.83299999999997</v>
      </c>
      <c r="Z72" s="25">
        <v>645.83299999999997</v>
      </c>
      <c r="AA72" s="25">
        <v>645.83299999999997</v>
      </c>
      <c r="AB72" s="25">
        <v>645.83299999999997</v>
      </c>
      <c r="AC72" s="25">
        <v>645.83299999999997</v>
      </c>
      <c r="AD72" s="103">
        <f>SUM(R72:AC72)</f>
        <v>7749.9959999999983</v>
      </c>
      <c r="AE72" s="14"/>
      <c r="AF72" s="14"/>
      <c r="AG72" s="14"/>
      <c r="AH72" s="14"/>
      <c r="AI72" s="28"/>
    </row>
    <row r="73" spans="1:35" ht="13.5" thickBot="1" x14ac:dyDescent="0.3">
      <c r="A73" s="102">
        <v>904413134</v>
      </c>
      <c r="B73" s="55" t="s">
        <v>67</v>
      </c>
      <c r="C73" s="106">
        <v>46387</v>
      </c>
      <c r="D73" s="57">
        <f>Q73+AD73</f>
        <v>3210.9289999999992</v>
      </c>
      <c r="E73" s="25">
        <v>14.525</v>
      </c>
      <c r="F73" s="25">
        <v>20.29</v>
      </c>
      <c r="G73" s="25">
        <v>23.6</v>
      </c>
      <c r="H73" s="25">
        <v>23.6</v>
      </c>
      <c r="I73" s="25">
        <v>23.6</v>
      </c>
      <c r="J73" s="25">
        <v>23.6</v>
      </c>
      <c r="K73" s="25">
        <v>153.874</v>
      </c>
      <c r="L73" s="25">
        <v>153.874</v>
      </c>
      <c r="M73" s="25">
        <v>153.874</v>
      </c>
      <c r="N73" s="25">
        <v>153.874</v>
      </c>
      <c r="O73" s="25">
        <v>153.874</v>
      </c>
      <c r="P73" s="25">
        <v>162.34</v>
      </c>
      <c r="Q73" s="26">
        <f>SUM(E73:P73)</f>
        <v>1060.925</v>
      </c>
      <c r="R73" s="25">
        <v>179.167</v>
      </c>
      <c r="S73" s="25">
        <v>179.167</v>
      </c>
      <c r="T73" s="25">
        <v>179.167</v>
      </c>
      <c r="U73" s="25">
        <v>179.167</v>
      </c>
      <c r="V73" s="25">
        <v>179.167</v>
      </c>
      <c r="W73" s="25">
        <v>179.167</v>
      </c>
      <c r="X73" s="25">
        <v>179.167</v>
      </c>
      <c r="Y73" s="25">
        <v>179.167</v>
      </c>
      <c r="Z73" s="25">
        <v>179.167</v>
      </c>
      <c r="AA73" s="25">
        <v>179.167</v>
      </c>
      <c r="AB73" s="25">
        <v>179.167</v>
      </c>
      <c r="AC73" s="25">
        <v>179.167</v>
      </c>
      <c r="AD73" s="103">
        <f>SUM(R73:AC73)</f>
        <v>2150.0039999999995</v>
      </c>
      <c r="AE73" s="14"/>
      <c r="AF73" s="14"/>
      <c r="AG73" s="14"/>
      <c r="AH73" s="14"/>
      <c r="AI73" s="28"/>
    </row>
    <row r="74" spans="1:35" ht="13.5" thickBot="1" x14ac:dyDescent="0.35">
      <c r="A74" s="48" t="s">
        <v>52</v>
      </c>
      <c r="B74" s="49"/>
      <c r="C74" s="84"/>
      <c r="D74" s="51">
        <f t="shared" ref="D74:AD74" si="18">+SUBTOTAL(9,D70:D73)</f>
        <v>40010.657999999996</v>
      </c>
      <c r="E74" s="64">
        <f t="shared" si="18"/>
        <v>83.353000000000009</v>
      </c>
      <c r="F74" s="65">
        <f t="shared" si="18"/>
        <v>146.19200000000001</v>
      </c>
      <c r="G74" s="65">
        <f t="shared" si="18"/>
        <v>129.79999999999998</v>
      </c>
      <c r="H74" s="65">
        <f t="shared" si="18"/>
        <v>129.79999999999998</v>
      </c>
      <c r="I74" s="66">
        <f t="shared" si="18"/>
        <v>1453.8289999999997</v>
      </c>
      <c r="J74" s="66">
        <f t="shared" si="18"/>
        <v>1453.8289999999997</v>
      </c>
      <c r="K74" s="66">
        <f t="shared" si="18"/>
        <v>2222.1</v>
      </c>
      <c r="L74" s="66">
        <f t="shared" si="18"/>
        <v>1699.2839999999999</v>
      </c>
      <c r="M74" s="66">
        <f t="shared" si="18"/>
        <v>2060.7539999999999</v>
      </c>
      <c r="N74" s="66">
        <f t="shared" si="18"/>
        <v>1699.2839999999999</v>
      </c>
      <c r="O74" s="66">
        <f t="shared" si="18"/>
        <v>1699.2839999999999</v>
      </c>
      <c r="P74" s="67">
        <f t="shared" si="18"/>
        <v>1733.1490000000001</v>
      </c>
      <c r="Q74" s="68">
        <f t="shared" si="18"/>
        <v>14510.657999999999</v>
      </c>
      <c r="R74" s="69">
        <f t="shared" si="18"/>
        <v>2125</v>
      </c>
      <c r="S74" s="66">
        <f t="shared" si="18"/>
        <v>2125</v>
      </c>
      <c r="T74" s="66">
        <f t="shared" si="18"/>
        <v>2125</v>
      </c>
      <c r="U74" s="66">
        <f t="shared" si="18"/>
        <v>2125</v>
      </c>
      <c r="V74" s="66">
        <f t="shared" si="18"/>
        <v>2125</v>
      </c>
      <c r="W74" s="66">
        <f t="shared" si="18"/>
        <v>2125</v>
      </c>
      <c r="X74" s="66">
        <f t="shared" si="18"/>
        <v>2125</v>
      </c>
      <c r="Y74" s="66">
        <f t="shared" si="18"/>
        <v>2125</v>
      </c>
      <c r="Z74" s="67">
        <f t="shared" si="18"/>
        <v>2125</v>
      </c>
      <c r="AA74" s="66">
        <f t="shared" si="18"/>
        <v>2125</v>
      </c>
      <c r="AB74" s="69">
        <f t="shared" si="18"/>
        <v>2125</v>
      </c>
      <c r="AC74" s="69">
        <f t="shared" si="18"/>
        <v>2125</v>
      </c>
      <c r="AD74" s="27">
        <f t="shared" si="18"/>
        <v>25500</v>
      </c>
      <c r="AE74" s="14"/>
      <c r="AF74" s="14"/>
      <c r="AG74" s="14"/>
      <c r="AH74" s="14"/>
    </row>
    <row r="75" spans="1:35" ht="13.5" thickBot="1" x14ac:dyDescent="0.35">
      <c r="A75" s="70"/>
      <c r="D75" s="52"/>
      <c r="E75" s="11"/>
      <c r="F75" s="11"/>
      <c r="G75" s="11"/>
      <c r="H75" s="11"/>
      <c r="I75" s="13"/>
      <c r="J75" s="13"/>
      <c r="K75" s="13"/>
      <c r="L75" s="13"/>
      <c r="M75" s="13"/>
      <c r="N75" s="13"/>
      <c r="O75" s="13"/>
      <c r="P75" s="13"/>
      <c r="Q75" s="5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4"/>
      <c r="AF75" s="14"/>
      <c r="AG75" s="14"/>
      <c r="AH75" s="14"/>
    </row>
    <row r="76" spans="1:35" s="113" customFormat="1" ht="13.5" thickBot="1" x14ac:dyDescent="0.35">
      <c r="A76" s="48" t="s">
        <v>68</v>
      </c>
      <c r="B76" s="112"/>
      <c r="C76" s="50"/>
      <c r="D76" s="24">
        <f t="shared" ref="D76:AD76" si="19">SUBTOTAL(9,D2:D74)</f>
        <v>430928.49676800001</v>
      </c>
      <c r="E76" s="24">
        <f t="shared" si="19"/>
        <v>1177.5218320000001</v>
      </c>
      <c r="F76" s="24">
        <f t="shared" si="19"/>
        <v>1748.1188639999998</v>
      </c>
      <c r="G76" s="24">
        <f t="shared" si="19"/>
        <v>16135.740300000003</v>
      </c>
      <c r="H76" s="24">
        <f t="shared" si="19"/>
        <v>6097.0621680000013</v>
      </c>
      <c r="I76" s="24">
        <f t="shared" si="19"/>
        <v>8855.8799600000002</v>
      </c>
      <c r="J76" s="24">
        <f t="shared" si="19"/>
        <v>12766.368524000001</v>
      </c>
      <c r="K76" s="24">
        <f t="shared" si="19"/>
        <v>18949.818588000002</v>
      </c>
      <c r="L76" s="24">
        <f t="shared" si="19"/>
        <v>15115.662140000002</v>
      </c>
      <c r="M76" s="24">
        <f t="shared" si="19"/>
        <v>15592.414896000002</v>
      </c>
      <c r="N76" s="24">
        <f t="shared" si="19"/>
        <v>14115.166084</v>
      </c>
      <c r="O76" s="24">
        <f t="shared" si="19"/>
        <v>19752.779316</v>
      </c>
      <c r="P76" s="24">
        <f t="shared" si="19"/>
        <v>53170.440800000011</v>
      </c>
      <c r="Q76" s="24">
        <f t="shared" si="19"/>
        <v>183476.97347199995</v>
      </c>
      <c r="R76" s="24">
        <f t="shared" si="19"/>
        <v>17672.917000000001</v>
      </c>
      <c r="S76" s="24">
        <f t="shared" si="19"/>
        <v>17692.917000000001</v>
      </c>
      <c r="T76" s="24">
        <f t="shared" si="19"/>
        <v>17692.917000000001</v>
      </c>
      <c r="U76" s="24">
        <f t="shared" si="19"/>
        <v>18217.917000000001</v>
      </c>
      <c r="V76" s="24">
        <f t="shared" si="19"/>
        <v>18237.917000000001</v>
      </c>
      <c r="W76" s="24">
        <f t="shared" si="19"/>
        <v>19237.917000000001</v>
      </c>
      <c r="X76" s="24">
        <f t="shared" si="19"/>
        <v>19337.917000000001</v>
      </c>
      <c r="Y76" s="24">
        <f t="shared" si="19"/>
        <v>21367.917000000001</v>
      </c>
      <c r="Z76" s="24">
        <f t="shared" si="19"/>
        <v>21367.917000000001</v>
      </c>
      <c r="AA76" s="24">
        <f t="shared" si="19"/>
        <v>19337.917000000001</v>
      </c>
      <c r="AB76" s="24">
        <f t="shared" si="19"/>
        <v>19217.917000000001</v>
      </c>
      <c r="AC76" s="24">
        <f t="shared" si="19"/>
        <v>39169.436296</v>
      </c>
      <c r="AD76" s="24">
        <f t="shared" si="19"/>
        <v>248551.52329599994</v>
      </c>
    </row>
    <row r="77" spans="1:35" x14ac:dyDescent="0.3">
      <c r="R77" s="117"/>
      <c r="S77" s="117"/>
      <c r="T77" s="117"/>
      <c r="U77" s="117"/>
      <c r="V77" s="117"/>
      <c r="W77" s="117"/>
      <c r="X77" s="117"/>
      <c r="Y77" s="117"/>
      <c r="Z77" s="117"/>
      <c r="AA77" s="117"/>
      <c r="AB77" s="117"/>
      <c r="AC77" s="117"/>
      <c r="AE77" s="14"/>
      <c r="AF77" s="14"/>
      <c r="AG77" s="14"/>
      <c r="AH77" s="14"/>
    </row>
    <row r="78" spans="1:35" x14ac:dyDescent="0.3">
      <c r="AE78" s="14"/>
      <c r="AF78" s="14"/>
      <c r="AG78" s="14"/>
      <c r="AH78" s="14"/>
    </row>
    <row r="79" spans="1:35" x14ac:dyDescent="0.3">
      <c r="AE79" s="14"/>
      <c r="AF79" s="14"/>
      <c r="AG79" s="14"/>
      <c r="AH79" s="14"/>
    </row>
    <row r="80" spans="1:35" x14ac:dyDescent="0.3">
      <c r="Q80" s="20"/>
      <c r="AD80" s="12"/>
      <c r="AE80" s="14"/>
      <c r="AF80" s="14"/>
      <c r="AG80" s="14"/>
      <c r="AH80" s="14"/>
    </row>
    <row r="81" spans="1:34" x14ac:dyDescent="0.3">
      <c r="C81" s="118"/>
      <c r="AE81" s="14"/>
      <c r="AF81" s="14"/>
      <c r="AG81" s="14"/>
      <c r="AH81" s="14"/>
    </row>
    <row r="82" spans="1:34" customFormat="1" x14ac:dyDescent="0.3">
      <c r="A82" s="8"/>
      <c r="B82" s="8"/>
      <c r="C82" s="39"/>
      <c r="D82" s="114"/>
      <c r="E82" s="115"/>
      <c r="F82" s="115"/>
      <c r="G82" s="115"/>
      <c r="H82" s="115"/>
      <c r="I82" s="14"/>
      <c r="J82" s="14"/>
      <c r="K82" s="14"/>
      <c r="L82" s="14"/>
      <c r="M82" s="14"/>
      <c r="N82" s="14"/>
      <c r="O82" s="14"/>
      <c r="P82" s="14"/>
      <c r="Q82" s="116"/>
      <c r="R82" s="14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</row>
    <row r="83" spans="1:34" customFormat="1" x14ac:dyDescent="0.3">
      <c r="A83" s="8"/>
      <c r="B83" s="8"/>
      <c r="C83" s="39"/>
      <c r="D83" s="114"/>
      <c r="E83" s="115"/>
      <c r="F83" s="115"/>
      <c r="G83" s="115"/>
      <c r="H83" s="115"/>
      <c r="I83" s="14"/>
      <c r="J83" s="14"/>
      <c r="K83" s="14"/>
      <c r="L83" s="14"/>
      <c r="M83" s="14"/>
      <c r="N83" s="14"/>
      <c r="O83" s="14"/>
      <c r="P83" s="14"/>
      <c r="Q83" s="116"/>
      <c r="R83" s="14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</row>
    <row r="84" spans="1:34" customFormat="1" x14ac:dyDescent="0.3">
      <c r="A84" s="8"/>
      <c r="B84" s="8"/>
      <c r="C84" s="39"/>
      <c r="D84" s="114"/>
      <c r="E84" s="115"/>
      <c r="F84" s="115"/>
      <c r="G84" s="115"/>
      <c r="H84" s="115"/>
      <c r="I84" s="14"/>
      <c r="J84" s="14"/>
      <c r="K84" s="14"/>
      <c r="L84" s="14"/>
      <c r="M84" s="14"/>
      <c r="N84" s="14"/>
      <c r="O84" s="14"/>
      <c r="P84" s="14"/>
      <c r="Q84" s="116"/>
      <c r="R84" s="14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</row>
    <row r="85" spans="1:34" customFormat="1" x14ac:dyDescent="0.3">
      <c r="A85" s="8"/>
      <c r="B85" s="8"/>
      <c r="C85" s="39"/>
      <c r="D85" s="114"/>
      <c r="E85" s="115"/>
      <c r="F85" s="115"/>
      <c r="G85" s="115"/>
      <c r="H85" s="115"/>
      <c r="I85" s="14"/>
      <c r="J85" s="14"/>
      <c r="K85" s="14"/>
      <c r="L85" s="14"/>
      <c r="M85" s="14"/>
      <c r="N85" s="14"/>
      <c r="O85" s="14"/>
      <c r="P85" s="14"/>
      <c r="Q85" s="116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</row>
    <row r="86" spans="1:34" customFormat="1" x14ac:dyDescent="0.3">
      <c r="A86" s="8"/>
      <c r="B86" s="8"/>
      <c r="C86" s="39"/>
      <c r="D86" s="114"/>
      <c r="E86" s="115"/>
      <c r="F86" s="115"/>
      <c r="G86" s="115"/>
      <c r="H86" s="115"/>
      <c r="I86" s="14"/>
      <c r="J86" s="14"/>
      <c r="K86" s="14"/>
      <c r="L86" s="14"/>
      <c r="M86" s="14"/>
      <c r="N86" s="14"/>
      <c r="O86" s="14"/>
      <c r="P86" s="14"/>
      <c r="Q86" s="116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</row>
    <row r="87" spans="1:34" customFormat="1" x14ac:dyDescent="0.3">
      <c r="A87" s="8"/>
      <c r="B87" s="8"/>
      <c r="C87" s="39"/>
      <c r="D87" s="114"/>
      <c r="E87" s="115"/>
      <c r="F87" s="115"/>
      <c r="G87" s="115"/>
      <c r="H87" s="115"/>
      <c r="I87" s="14"/>
      <c r="J87" s="14"/>
      <c r="K87" s="14"/>
      <c r="L87" s="14"/>
      <c r="M87" s="14"/>
      <c r="N87" s="14"/>
      <c r="O87" s="14"/>
      <c r="P87" s="14"/>
      <c r="Q87" s="116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  <c r="AD87" s="14"/>
    </row>
    <row r="88" spans="1:34" customFormat="1" x14ac:dyDescent="0.3">
      <c r="A88" s="8"/>
      <c r="B88" s="8"/>
      <c r="C88" s="39"/>
      <c r="D88" s="114"/>
      <c r="E88" s="115"/>
      <c r="F88" s="115"/>
      <c r="G88" s="115"/>
      <c r="H88" s="115"/>
      <c r="I88" s="14"/>
      <c r="J88" s="14"/>
      <c r="K88" s="14"/>
      <c r="L88" s="14"/>
      <c r="M88" s="14"/>
      <c r="N88" s="14"/>
      <c r="O88" s="14"/>
      <c r="P88" s="14"/>
      <c r="Q88" s="116"/>
      <c r="R88" s="14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</row>
    <row r="89" spans="1:34" customFormat="1" x14ac:dyDescent="0.3">
      <c r="A89" s="8"/>
      <c r="B89" s="8"/>
      <c r="C89" s="39"/>
      <c r="D89" s="114"/>
      <c r="E89" s="115"/>
      <c r="F89" s="115"/>
      <c r="G89" s="115"/>
      <c r="H89" s="115"/>
      <c r="I89" s="14"/>
      <c r="J89" s="14"/>
      <c r="K89" s="14"/>
      <c r="L89" s="14"/>
      <c r="M89" s="14"/>
      <c r="N89" s="14"/>
      <c r="O89" s="14"/>
      <c r="P89" s="14"/>
      <c r="Q89" s="116"/>
      <c r="R89" s="14"/>
      <c r="S89" s="14"/>
      <c r="T89" s="14"/>
      <c r="U89" s="14"/>
      <c r="V89" s="14"/>
      <c r="W89" s="14"/>
      <c r="X89" s="14"/>
      <c r="Y89" s="14"/>
      <c r="Z89" s="14"/>
      <c r="AA89" s="14"/>
      <c r="AB89" s="14"/>
      <c r="AC89" s="14"/>
      <c r="AD89" s="14"/>
    </row>
    <row r="90" spans="1:34" customFormat="1" x14ac:dyDescent="0.3">
      <c r="A90" s="8"/>
      <c r="B90" s="8"/>
      <c r="C90" s="39"/>
      <c r="D90" s="114"/>
      <c r="E90" s="115"/>
      <c r="F90" s="115"/>
      <c r="G90" s="115"/>
      <c r="H90" s="115"/>
      <c r="I90" s="14"/>
      <c r="J90" s="14"/>
      <c r="K90" s="14"/>
      <c r="L90" s="14"/>
      <c r="M90" s="14"/>
      <c r="N90" s="14"/>
      <c r="O90" s="14"/>
      <c r="P90" s="14"/>
      <c r="Q90" s="116"/>
      <c r="R90" s="14"/>
      <c r="S90" s="14"/>
      <c r="T90" s="14"/>
      <c r="U90" s="14"/>
      <c r="V90" s="14"/>
      <c r="W90" s="14"/>
      <c r="X90" s="14"/>
      <c r="Y90" s="14"/>
      <c r="Z90" s="14"/>
      <c r="AA90" s="14"/>
      <c r="AB90" s="14"/>
      <c r="AC90" s="14"/>
      <c r="AD90" s="14"/>
    </row>
  </sheetData>
  <printOptions horizontalCentered="1"/>
  <pageMargins left="0.25" right="0.25" top="0.75" bottom="0.75" header="0.3" footer="0.3"/>
  <pageSetup paperSize="5" scale="45" fitToWidth="2" pageOrder="overThenDown" orientation="landscape" r:id="rId1"/>
  <headerFooter alignWithMargins="0">
    <oddHeader xml:space="preserve">&amp;C&amp;"Arial,Bold"FERC CWIP Capital Expenditure Plan
(excludes CPUC related projects) in $000
(Install work only; excludes allocated corp OH such as P and B, A and G)&amp;RTO2026 Annual Update
Attachment 4
WP-Sch 10 - FERC CWIP Cap Exp Plan
Page &amp;P of &amp;N
</oddHeader>
  </headerFooter>
  <colBreaks count="1" manualBreakCount="1">
    <brk id="17" max="75" man="1"/>
  </colBreaks>
  <ignoredErrors>
    <ignoredError sqref="AD34" formula="1"/>
    <ignoredError sqref="Q34" formula="1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B95A606AD833B4CAF5492001C3FEC9A" ma:contentTypeVersion="18" ma:contentTypeDescription="Create a new document." ma:contentTypeScope="" ma:versionID="f3b6a0691f1b4e423ec1710dd54251e6">
  <xsd:schema xmlns:xsd="http://www.w3.org/2001/XMLSchema" xmlns:xs="http://www.w3.org/2001/XMLSchema" xmlns:p="http://schemas.microsoft.com/office/2006/metadata/properties" xmlns:ns2="afa18e8f-ebf2-4add-8c07-5fe7df620b1e" xmlns:ns3="8b53dea2-0b53-4bb6-a2b4-50a02dbb388d" xmlns:ns4="e45da448-bf9c-43e8-8676-7e88d583ded9" targetNamespace="http://schemas.microsoft.com/office/2006/metadata/properties" ma:root="true" ma:fieldsID="ee0ed087a0964c66e449d6946dd0048e" ns2:_="" ns3:_="" ns4:_="">
    <xsd:import namespace="afa18e8f-ebf2-4add-8c07-5fe7df620b1e"/>
    <xsd:import namespace="8b53dea2-0b53-4bb6-a2b4-50a02dbb388d"/>
    <xsd:import namespace="e45da448-bf9c-43e8-8676-7e88d583ded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a18e8f-ebf2-4add-8c07-5fe7df620b1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Image Tags" ma:readOnly="false" ma:fieldId="{5cf76f15-5ced-4ddc-b409-7134ff3c332f}" ma:taxonomyMulti="true" ma:sspId="1da7e81d-6ea8-45c5-b51f-f6fb8dd5843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53dea2-0b53-4bb6-a2b4-50a02dbb388d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5da448-bf9c-43e8-8676-7e88d583ded9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2abd0721-81e9-4642-a2b7-22607de5e93b}" ma:internalName="TaxCatchAll" ma:showField="CatchAllData" ma:web="8b53dea2-0b53-4bb6-a2b4-50a02dbb388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fa18e8f-ebf2-4add-8c07-5fe7df620b1e">
      <Terms xmlns="http://schemas.microsoft.com/office/infopath/2007/PartnerControls"/>
    </lcf76f155ced4ddcb4097134ff3c332f>
    <TaxCatchAll xmlns="e45da448-bf9c-43e8-8676-7e88d583ded9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6006F76-63EF-4D28-A0DA-5DDAAEC62AE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fa18e8f-ebf2-4add-8c07-5fe7df620b1e"/>
    <ds:schemaRef ds:uri="8b53dea2-0b53-4bb6-a2b4-50a02dbb388d"/>
    <ds:schemaRef ds:uri="e45da448-bf9c-43e8-8676-7e88d583ded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9D26E9D-1806-4E76-B0F3-A4AE49DD012E}">
  <ds:schemaRefs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e45da448-bf9c-43e8-8676-7e88d583ded9"/>
    <ds:schemaRef ds:uri="http://schemas.microsoft.com/office/infopath/2007/PartnerControls"/>
    <ds:schemaRef ds:uri="http://schemas.openxmlformats.org/package/2006/metadata/core-properties"/>
    <ds:schemaRef ds:uri="8b53dea2-0b53-4bb6-a2b4-50a02dbb388d"/>
    <ds:schemaRef ds:uri="afa18e8f-ebf2-4add-8c07-5fe7df620b1e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71323047-BE87-4DB0-BDD2-74A00AA86C8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WP Schedule 10 Summary of ISO</vt:lpstr>
      <vt:lpstr>'WP Schedule 10 Summary of ISO'!Print_Area</vt:lpstr>
      <vt:lpstr>'WP Schedule 10 Summary of ISO'!Print_Titles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2025-05-14T16:10:22Z</dcterms:created>
  <dcterms:modified xsi:type="dcterms:W3CDTF">2025-10-10T23:12:13Z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c3dd1c7-2c40-4a31-84b2-bec599b321a0_Enabled">
    <vt:lpwstr>true</vt:lpwstr>
  </property>
  <property fmtid="{D5CDD505-2E9C-101B-9397-08002B2CF9AE}" pid="3" name="MSIP_Label_bc3dd1c7-2c40-4a31-84b2-bec599b321a0_SetDate">
    <vt:lpwstr>2025-05-14T16:10:24Z</vt:lpwstr>
  </property>
  <property fmtid="{D5CDD505-2E9C-101B-9397-08002B2CF9AE}" pid="4" name="MSIP_Label_bc3dd1c7-2c40-4a31-84b2-bec599b321a0_Method">
    <vt:lpwstr>Standard</vt:lpwstr>
  </property>
  <property fmtid="{D5CDD505-2E9C-101B-9397-08002B2CF9AE}" pid="5" name="MSIP_Label_bc3dd1c7-2c40-4a31-84b2-bec599b321a0_Name">
    <vt:lpwstr>bc3dd1c7-2c40-4a31-84b2-bec599b321a0</vt:lpwstr>
  </property>
  <property fmtid="{D5CDD505-2E9C-101B-9397-08002B2CF9AE}" pid="6" name="MSIP_Label_bc3dd1c7-2c40-4a31-84b2-bec599b321a0_SiteId">
    <vt:lpwstr>5b2a8fee-4c95-4bdc-8aae-196f8aacb1b6</vt:lpwstr>
  </property>
  <property fmtid="{D5CDD505-2E9C-101B-9397-08002B2CF9AE}" pid="7" name="MSIP_Label_bc3dd1c7-2c40-4a31-84b2-bec599b321a0_ActionId">
    <vt:lpwstr>16a69ae6-62b8-47b3-9b46-79c579f50e0c</vt:lpwstr>
  </property>
  <property fmtid="{D5CDD505-2E9C-101B-9397-08002B2CF9AE}" pid="8" name="MSIP_Label_bc3dd1c7-2c40-4a31-84b2-bec599b321a0_ContentBits">
    <vt:lpwstr>0</vt:lpwstr>
  </property>
  <property fmtid="{D5CDD505-2E9C-101B-9397-08002B2CF9AE}" pid="9" name="MediaServiceImageTags">
    <vt:lpwstr/>
  </property>
  <property fmtid="{D5CDD505-2E9C-101B-9397-08002B2CF9AE}" pid="10" name="ContentTypeId">
    <vt:lpwstr>0x0101008B95A606AD833B4CAF5492001C3FEC9A</vt:lpwstr>
  </property>
</Properties>
</file>